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<sst xmlns="http://schemas.openxmlformats.org/spreadsheetml/2006/main" count="63" uniqueCount="45">
  <si>
    <t>FEES</t>
  </si>
  <si>
    <t>Unit</t>
  </si>
  <si>
    <t>units</t>
  </si>
  <si>
    <t>cost</t>
  </si>
  <si>
    <t>Day</t>
  </si>
  <si>
    <t>GIS Specialist</t>
  </si>
  <si>
    <t>GIS Technician</t>
  </si>
  <si>
    <t>est</t>
  </si>
  <si>
    <t>Mileage</t>
  </si>
  <si>
    <t>km</t>
  </si>
  <si>
    <t>hour</t>
  </si>
  <si>
    <t>day</t>
  </si>
  <si>
    <t>TOTAL EXPENSES</t>
  </si>
  <si>
    <t>TOTAL</t>
  </si>
  <si>
    <t>Fisheries Biologist</t>
  </si>
  <si>
    <t>field cost/unit</t>
  </si>
  <si>
    <t>office cost/unit</t>
  </si>
  <si>
    <t>month</t>
  </si>
  <si>
    <t>Fish Habitat Specialist</t>
  </si>
  <si>
    <t>Disbursements</t>
  </si>
  <si>
    <t>Air Flights</t>
  </si>
  <si>
    <t>Preparation of GIS map</t>
  </si>
  <si>
    <t>Off Road Truck Rental</t>
  </si>
  <si>
    <t xml:space="preserve">Helicopter </t>
  </si>
  <si>
    <t>Maps (4)</t>
  </si>
  <si>
    <t>Phone/Fax/Courier</t>
  </si>
  <si>
    <t>Field GPS Rental</t>
  </si>
  <si>
    <t>Electroshocker Rental</t>
  </si>
  <si>
    <t>Field Kit Rental</t>
  </si>
  <si>
    <t>Photocopying/report product</t>
  </si>
  <si>
    <t>Misc. Reports, Supplies,etc.</t>
  </si>
  <si>
    <t>Meals</t>
  </si>
  <si>
    <t>Photographs</t>
  </si>
  <si>
    <t xml:space="preserve">Misc. </t>
  </si>
  <si>
    <t>week</t>
  </si>
  <si>
    <t>Total Fees</t>
  </si>
  <si>
    <t>Fisheries Technician (2 techs)</t>
  </si>
  <si>
    <t>Accommodation (3 people)</t>
  </si>
  <si>
    <t>Cottonwood Overview FHAP</t>
  </si>
  <si>
    <t>Original Budget</t>
  </si>
  <si>
    <t>Forecast for Completion (75% remaining)</t>
  </si>
  <si>
    <t>* based on the # of sub-basins in our proposal and the number of km's of stream length completed versus what we said we would do.</t>
  </si>
  <si>
    <t>*Spent to Date      (20- 25% complete)</t>
  </si>
  <si>
    <t>Total Budgeted for</t>
  </si>
  <si>
    <t>Total Projected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</si>
</sst>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4" fontId="6" fillId="0" borderId="2" xfId="17" applyFont="1" applyBorder="1" applyAlignment="1">
      <alignment horizontal="center"/>
    </xf>
    <xf numFmtId="0" fontId="6" fillId="0" borderId="2" xfId="17" applyNumberFormat="1" applyFont="1" applyBorder="1" applyAlignment="1">
      <alignment horizontal="center"/>
    </xf>
    <xf numFmtId="44" fontId="6" fillId="0" borderId="3" xfId="17" applyFont="1" applyBorder="1" applyAlignment="1">
      <alignment horizontal="center"/>
    </xf>
    <xf numFmtId="0" fontId="6" fillId="0" borderId="3" xfId="17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6" fillId="0" borderId="4" xfId="17" applyFont="1" applyBorder="1" applyAlignment="1">
      <alignment horizontal="center"/>
    </xf>
    <xf numFmtId="44" fontId="6" fillId="0" borderId="0" xfId="17" applyFont="1" applyBorder="1" applyAlignment="1">
      <alignment horizontal="center"/>
    </xf>
    <xf numFmtId="44" fontId="6" fillId="0" borderId="5" xfId="17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17" applyNumberFormat="1" applyFont="1" applyBorder="1" applyAlignment="1">
      <alignment horizontal="center"/>
    </xf>
    <xf numFmtId="44" fontId="6" fillId="0" borderId="2" xfId="17" applyFont="1" applyBorder="1" applyAlignment="1">
      <alignment/>
    </xf>
    <xf numFmtId="44" fontId="6" fillId="0" borderId="1" xfId="17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4" fontId="6" fillId="0" borderId="7" xfId="17" applyFont="1" applyBorder="1" applyAlignment="1">
      <alignment horizontal="center"/>
    </xf>
    <xf numFmtId="0" fontId="5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44" fontId="8" fillId="0" borderId="9" xfId="17" applyFont="1" applyBorder="1" applyAlignment="1">
      <alignment horizontal="center"/>
    </xf>
    <xf numFmtId="44" fontId="6" fillId="0" borderId="10" xfId="17" applyFont="1" applyBorder="1" applyAlignment="1">
      <alignment horizontal="center"/>
    </xf>
    <xf numFmtId="44" fontId="7" fillId="0" borderId="7" xfId="17" applyFont="1" applyBorder="1" applyAlignment="1">
      <alignment horizontal="center"/>
    </xf>
    <xf numFmtId="44" fontId="7" fillId="0" borderId="2" xfId="17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4" fontId="7" fillId="0" borderId="3" xfId="17" applyFont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17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44" fontId="6" fillId="0" borderId="18" xfId="17" applyFont="1" applyBorder="1" applyAlignment="1">
      <alignment horizontal="center"/>
    </xf>
    <xf numFmtId="0" fontId="6" fillId="0" borderId="18" xfId="17" applyNumberFormat="1" applyFont="1" applyBorder="1" applyAlignment="1">
      <alignment horizontal="center"/>
    </xf>
    <xf numFmtId="0" fontId="6" fillId="0" borderId="0" xfId="17" applyNumberFormat="1" applyFont="1" applyBorder="1" applyAlignment="1">
      <alignment horizontal="center"/>
    </xf>
    <xf numFmtId="0" fontId="6" fillId="0" borderId="10" xfId="17" applyNumberFormat="1" applyFont="1" applyBorder="1" applyAlignment="1">
      <alignment horizontal="center"/>
    </xf>
    <xf numFmtId="0" fontId="7" fillId="0" borderId="19" xfId="17" applyNumberFormat="1" applyFont="1" applyBorder="1" applyAlignment="1">
      <alignment horizontal="center"/>
    </xf>
    <xf numFmtId="0" fontId="8" fillId="0" borderId="20" xfId="17" applyNumberFormat="1" applyFont="1" applyBorder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7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/>
    </xf>
    <xf numFmtId="0" fontId="7" fillId="0" borderId="2" xfId="17" applyNumberFormat="1" applyFont="1" applyBorder="1" applyAlignment="1">
      <alignment horizontal="center"/>
    </xf>
    <xf numFmtId="0" fontId="6" fillId="0" borderId="21" xfId="17" applyNumberFormat="1" applyFont="1" applyBorder="1" applyAlignment="1">
      <alignment horizontal="center"/>
    </xf>
    <xf numFmtId="44" fontId="6" fillId="0" borderId="21" xfId="17" applyFont="1" applyBorder="1" applyAlignment="1">
      <alignment horizontal="center"/>
    </xf>
    <xf numFmtId="0" fontId="6" fillId="0" borderId="8" xfId="17" applyNumberFormat="1" applyFont="1" applyBorder="1" applyAlignment="1">
      <alignment horizontal="center" vertical="center" wrapText="1"/>
    </xf>
    <xf numFmtId="0" fontId="6" fillId="0" borderId="22" xfId="17" applyNumberFormat="1" applyFont="1" applyBorder="1" applyAlignment="1">
      <alignment horizontal="center" vertical="center" wrapText="1"/>
    </xf>
    <xf numFmtId="44" fontId="6" fillId="0" borderId="8" xfId="17" applyFont="1" applyBorder="1" applyAlignment="1">
      <alignment horizontal="center" vertical="center" wrapText="1"/>
    </xf>
    <xf numFmtId="44" fontId="6" fillId="0" borderId="22" xfId="17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4" fontId="6" fillId="0" borderId="11" xfId="17" applyFont="1" applyBorder="1" applyAlignment="1">
      <alignment horizontal="center"/>
    </xf>
    <xf numFmtId="44" fontId="6" fillId="0" borderId="26" xfId="17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4" fontId="6" fillId="0" borderId="15" xfId="17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4" fontId="6" fillId="0" borderId="28" xfId="17" applyFont="1" applyBorder="1" applyAlignment="1">
      <alignment horizontal="center"/>
    </xf>
    <xf numFmtId="44" fontId="6" fillId="0" borderId="29" xfId="17" applyFont="1" applyBorder="1" applyAlignment="1">
      <alignment horizontal="center"/>
    </xf>
    <xf numFmtId="44" fontId="6" fillId="0" borderId="12" xfId="17" applyFont="1" applyBorder="1" applyAlignment="1">
      <alignment horizontal="center"/>
    </xf>
    <xf numFmtId="44" fontId="6" fillId="0" borderId="30" xfId="17" applyFont="1" applyBorder="1" applyAlignment="1">
      <alignment horizontal="center"/>
    </xf>
    <xf numFmtId="44" fontId="7" fillId="0" borderId="16" xfId="17" applyFont="1" applyBorder="1" applyAlignment="1">
      <alignment horizontal="center"/>
    </xf>
    <xf numFmtId="44" fontId="7" fillId="0" borderId="31" xfId="17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/>
    </xf>
    <xf numFmtId="44" fontId="8" fillId="0" borderId="34" xfId="17" applyFont="1" applyBorder="1" applyAlignment="1">
      <alignment horizontal="center"/>
    </xf>
    <xf numFmtId="44" fontId="8" fillId="0" borderId="35" xfId="17" applyFont="1" applyBorder="1" applyAlignment="1">
      <alignment horizontal="center"/>
    </xf>
    <xf numFmtId="44" fontId="6" fillId="0" borderId="36" xfId="17" applyFont="1" applyBorder="1" applyAlignment="1">
      <alignment horizontal="center"/>
    </xf>
    <xf numFmtId="44" fontId="5" fillId="0" borderId="23" xfId="17" applyFont="1" applyBorder="1" applyAlignment="1">
      <alignment horizontal="center"/>
    </xf>
    <xf numFmtId="44" fontId="8" fillId="0" borderId="23" xfId="0" applyNumberFormat="1" applyFont="1" applyBorder="1" applyAlignment="1">
      <alignment horizontal="center"/>
    </xf>
    <xf numFmtId="44" fontId="6" fillId="0" borderId="13" xfId="17" applyFont="1" applyBorder="1" applyAlignment="1">
      <alignment horizontal="center"/>
    </xf>
    <xf numFmtId="44" fontId="6" fillId="0" borderId="37" xfId="17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5" zoomScaleNormal="75" workbookViewId="0" topLeftCell="A1">
      <pane xSplit="1" ySplit="2" topLeftCell="I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3" sqref="L13"/>
    </sheetView>
  </sheetViews>
  <sheetFormatPr defaultColWidth="9.140625" defaultRowHeight="12.75"/>
  <cols>
    <col min="1" max="1" width="32.421875" style="0" customWidth="1"/>
    <col min="2" max="2" width="7.140625" style="1" customWidth="1"/>
    <col min="3" max="3" width="15.7109375" style="2" customWidth="1"/>
    <col min="4" max="4" width="14.57421875" style="2" customWidth="1"/>
    <col min="5" max="5" width="6.7109375" style="2" customWidth="1"/>
    <col min="6" max="6" width="14.421875" style="2" customWidth="1"/>
    <col min="7" max="7" width="7.00390625" style="56" customWidth="1"/>
    <col min="8" max="8" width="14.421875" style="2" customWidth="1"/>
    <col min="9" max="9" width="10.00390625" style="56" customWidth="1"/>
    <col min="10" max="10" width="14.421875" style="2" customWidth="1"/>
    <col min="11" max="11" width="16.140625" style="0" customWidth="1"/>
    <col min="12" max="12" width="21.140625" style="0" customWidth="1"/>
  </cols>
  <sheetData>
    <row r="1" spans="1:12" s="57" customFormat="1" ht="52.5" customHeight="1" thickBot="1">
      <c r="A1" s="57" t="s">
        <v>38</v>
      </c>
      <c r="B1" s="58"/>
      <c r="C1" s="59"/>
      <c r="D1" s="59"/>
      <c r="E1" s="66" t="s">
        <v>39</v>
      </c>
      <c r="F1" s="67"/>
      <c r="G1" s="64" t="s">
        <v>42</v>
      </c>
      <c r="H1" s="65"/>
      <c r="I1" s="64" t="s">
        <v>40</v>
      </c>
      <c r="J1" s="65"/>
      <c r="K1" s="68" t="s">
        <v>43</v>
      </c>
      <c r="L1" s="68" t="s">
        <v>44</v>
      </c>
    </row>
    <row r="2" spans="1:12" s="6" customFormat="1" ht="24.75" customHeight="1">
      <c r="A2" s="46" t="s">
        <v>0</v>
      </c>
      <c r="B2" s="31" t="s">
        <v>1</v>
      </c>
      <c r="C2" s="30" t="s">
        <v>16</v>
      </c>
      <c r="D2" s="30" t="s">
        <v>15</v>
      </c>
      <c r="E2" s="41" t="s">
        <v>2</v>
      </c>
      <c r="F2" s="42" t="s">
        <v>3</v>
      </c>
      <c r="G2" s="41" t="s">
        <v>2</v>
      </c>
      <c r="H2" s="42" t="s">
        <v>3</v>
      </c>
      <c r="I2" s="60" t="s">
        <v>2</v>
      </c>
      <c r="J2" s="42" t="s">
        <v>3</v>
      </c>
      <c r="K2" s="69"/>
      <c r="L2" s="70"/>
    </row>
    <row r="3" spans="1:12" s="5" customFormat="1" ht="24.75" customHeight="1">
      <c r="A3" s="32" t="s">
        <v>18</v>
      </c>
      <c r="B3" s="8" t="s">
        <v>4</v>
      </c>
      <c r="C3" s="9">
        <v>450</v>
      </c>
      <c r="D3" s="9">
        <v>500</v>
      </c>
      <c r="E3" s="10">
        <v>3</v>
      </c>
      <c r="F3" s="9">
        <f>E3*C3</f>
        <v>1350</v>
      </c>
      <c r="G3" s="50"/>
      <c r="H3" s="49"/>
      <c r="I3" s="10">
        <v>3</v>
      </c>
      <c r="J3" s="9">
        <v>1350</v>
      </c>
      <c r="K3" s="71">
        <v>1350</v>
      </c>
      <c r="L3" s="72">
        <v>1350</v>
      </c>
    </row>
    <row r="4" spans="1:12" s="5" customFormat="1" ht="24.75" customHeight="1">
      <c r="A4" s="33" t="s">
        <v>14</v>
      </c>
      <c r="B4" s="8" t="s">
        <v>4</v>
      </c>
      <c r="C4" s="9">
        <v>400</v>
      </c>
      <c r="D4" s="11">
        <v>450</v>
      </c>
      <c r="E4" s="12">
        <v>21</v>
      </c>
      <c r="F4" s="9">
        <f>E4*C4</f>
        <v>8400</v>
      </c>
      <c r="G4" s="50">
        <v>21</v>
      </c>
      <c r="H4" s="9">
        <f>G4*C4</f>
        <v>8400</v>
      </c>
      <c r="I4" s="10">
        <v>63</v>
      </c>
      <c r="J4" s="9">
        <f>I4*C4</f>
        <v>25200</v>
      </c>
      <c r="K4" s="71">
        <v>8400</v>
      </c>
      <c r="L4" s="73">
        <f>SUM(J4+H4)</f>
        <v>33600</v>
      </c>
    </row>
    <row r="5" spans="1:12" s="5" customFormat="1" ht="24.75" customHeight="1">
      <c r="A5" s="32" t="s">
        <v>36</v>
      </c>
      <c r="B5" s="8" t="s">
        <v>4</v>
      </c>
      <c r="C5" s="9">
        <v>300</v>
      </c>
      <c r="D5" s="11">
        <v>330</v>
      </c>
      <c r="E5" s="12">
        <v>12</v>
      </c>
      <c r="F5" s="9">
        <f>E5*C5</f>
        <v>3600</v>
      </c>
      <c r="G5" s="50">
        <v>17</v>
      </c>
      <c r="H5" s="9">
        <f>G5*C5</f>
        <v>5100</v>
      </c>
      <c r="I5" s="10">
        <v>51</v>
      </c>
      <c r="J5" s="9">
        <f>I5*C5</f>
        <v>15300</v>
      </c>
      <c r="K5" s="71">
        <v>3600</v>
      </c>
      <c r="L5" s="73">
        <f>SUM(J5+H5)</f>
        <v>20400</v>
      </c>
    </row>
    <row r="6" spans="1:12" ht="24.75" customHeight="1">
      <c r="A6" s="33" t="s">
        <v>5</v>
      </c>
      <c r="B6" s="13" t="s">
        <v>4</v>
      </c>
      <c r="C6" s="14">
        <v>450</v>
      </c>
      <c r="D6" s="14"/>
      <c r="E6" s="12"/>
      <c r="F6" s="9"/>
      <c r="G6" s="50"/>
      <c r="H6" s="49"/>
      <c r="I6" s="10"/>
      <c r="J6" s="9"/>
      <c r="K6" s="71"/>
      <c r="L6" s="74"/>
    </row>
    <row r="7" spans="1:12" s="4" customFormat="1" ht="24.75" customHeight="1">
      <c r="A7" s="32" t="s">
        <v>6</v>
      </c>
      <c r="B7" s="8" t="s">
        <v>4</v>
      </c>
      <c r="C7" s="9">
        <v>325</v>
      </c>
      <c r="D7" s="9"/>
      <c r="E7" s="10"/>
      <c r="F7" s="9"/>
      <c r="G7" s="50"/>
      <c r="H7" s="49"/>
      <c r="I7" s="10"/>
      <c r="J7" s="9"/>
      <c r="K7" s="71"/>
      <c r="L7" s="74"/>
    </row>
    <row r="8" spans="1:12" ht="24.75" customHeight="1" thickBot="1">
      <c r="A8" s="34"/>
      <c r="B8" s="13"/>
      <c r="C8" s="14"/>
      <c r="D8" s="14"/>
      <c r="E8" s="9"/>
      <c r="F8" s="9"/>
      <c r="G8" s="50"/>
      <c r="H8" s="49"/>
      <c r="I8" s="10"/>
      <c r="J8" s="9"/>
      <c r="K8" s="75"/>
      <c r="L8" s="76"/>
    </row>
    <row r="9" spans="1:12" s="4" customFormat="1" ht="24.75" customHeight="1" thickBot="1">
      <c r="A9" s="35" t="s">
        <v>35</v>
      </c>
      <c r="B9" s="8"/>
      <c r="C9" s="9"/>
      <c r="D9" s="9"/>
      <c r="E9" s="9"/>
      <c r="F9" s="30">
        <f>SUM(F3:F7)</f>
        <v>13350</v>
      </c>
      <c r="G9" s="61"/>
      <c r="H9" s="30">
        <f>SUM(H3:H7)</f>
        <v>13500</v>
      </c>
      <c r="I9" s="61"/>
      <c r="J9" s="30">
        <f>SUM(J3:J7)</f>
        <v>41850</v>
      </c>
      <c r="K9" s="88">
        <f>SUM(K3:K7)</f>
        <v>13350</v>
      </c>
      <c r="L9" s="89">
        <f>SUM(J9+H9)</f>
        <v>55350</v>
      </c>
    </row>
    <row r="10" spans="1:12" ht="15.75" thickTop="1">
      <c r="A10" s="36"/>
      <c r="B10" s="47"/>
      <c r="C10" s="16"/>
      <c r="D10" s="16"/>
      <c r="E10" s="16"/>
      <c r="F10" s="16"/>
      <c r="G10" s="51"/>
      <c r="H10" s="63"/>
      <c r="I10" s="62"/>
      <c r="J10" s="87"/>
      <c r="K10" s="92"/>
      <c r="L10" s="93"/>
    </row>
    <row r="11" spans="1:12" ht="14.25" customHeight="1">
      <c r="A11" s="48" t="s">
        <v>19</v>
      </c>
      <c r="B11" s="40"/>
      <c r="C11" s="14"/>
      <c r="D11" s="14"/>
      <c r="E11" s="14"/>
      <c r="F11" s="14"/>
      <c r="G11" s="52"/>
      <c r="H11" s="14"/>
      <c r="I11" s="19"/>
      <c r="J11" s="15"/>
      <c r="K11" s="94"/>
      <c r="L11" s="95"/>
    </row>
    <row r="12" spans="1:12" ht="20.25" customHeight="1" thickBot="1">
      <c r="A12" s="34"/>
      <c r="B12" s="17"/>
      <c r="C12" s="14"/>
      <c r="D12" s="14"/>
      <c r="E12" s="14"/>
      <c r="F12" s="14"/>
      <c r="G12" s="52"/>
      <c r="H12" s="11"/>
      <c r="I12" s="12"/>
      <c r="J12" s="15"/>
      <c r="K12" s="96"/>
      <c r="L12" s="97"/>
    </row>
    <row r="13" spans="1:12" ht="19.5" customHeight="1">
      <c r="A13" s="32" t="s">
        <v>20</v>
      </c>
      <c r="B13" s="8" t="s">
        <v>7</v>
      </c>
      <c r="C13" s="9">
        <v>400</v>
      </c>
      <c r="D13" s="9"/>
      <c r="E13" s="10">
        <v>1</v>
      </c>
      <c r="F13" s="9">
        <f>E13*C13</f>
        <v>400</v>
      </c>
      <c r="G13" s="10"/>
      <c r="H13" s="9"/>
      <c r="I13" s="10"/>
      <c r="J13" s="90">
        <v>400</v>
      </c>
      <c r="K13" s="90">
        <v>400</v>
      </c>
      <c r="L13" s="91">
        <v>400</v>
      </c>
    </row>
    <row r="14" spans="1:12" ht="19.5" customHeight="1">
      <c r="A14" s="32" t="s">
        <v>21</v>
      </c>
      <c r="B14" s="8" t="s">
        <v>7</v>
      </c>
      <c r="C14" s="9">
        <v>40</v>
      </c>
      <c r="D14" s="9"/>
      <c r="E14" s="9"/>
      <c r="F14" s="9"/>
      <c r="G14" s="10"/>
      <c r="H14" s="9"/>
      <c r="I14" s="10"/>
      <c r="J14" s="77"/>
      <c r="K14" s="71"/>
      <c r="L14" s="78"/>
    </row>
    <row r="15" spans="1:12" s="4" customFormat="1" ht="19.5" customHeight="1">
      <c r="A15" s="32" t="s">
        <v>8</v>
      </c>
      <c r="B15" s="18" t="s">
        <v>9</v>
      </c>
      <c r="C15" s="9">
        <v>0.37</v>
      </c>
      <c r="D15" s="9"/>
      <c r="E15" s="10"/>
      <c r="F15" s="9"/>
      <c r="G15" s="50"/>
      <c r="H15" s="49"/>
      <c r="I15" s="50"/>
      <c r="J15" s="71"/>
      <c r="K15" s="71"/>
      <c r="L15" s="72"/>
    </row>
    <row r="16" spans="1:12" ht="19.5" customHeight="1">
      <c r="A16" s="32" t="s">
        <v>22</v>
      </c>
      <c r="B16" s="8" t="s">
        <v>11</v>
      </c>
      <c r="C16" s="14">
        <v>32</v>
      </c>
      <c r="D16" s="14"/>
      <c r="E16" s="19"/>
      <c r="F16" s="9"/>
      <c r="G16" s="52"/>
      <c r="H16" s="28"/>
      <c r="I16" s="52"/>
      <c r="J16" s="71"/>
      <c r="K16" s="71"/>
      <c r="L16" s="72"/>
    </row>
    <row r="17" spans="1:12" s="4" customFormat="1" ht="19.5" customHeight="1">
      <c r="A17" s="33" t="s">
        <v>23</v>
      </c>
      <c r="B17" s="13" t="s">
        <v>10</v>
      </c>
      <c r="C17" s="20">
        <v>800</v>
      </c>
      <c r="D17" s="21"/>
      <c r="E17" s="22">
        <v>4</v>
      </c>
      <c r="F17" s="9">
        <f>E17*C17</f>
        <v>3200</v>
      </c>
      <c r="G17" s="10"/>
      <c r="H17" s="9"/>
      <c r="I17" s="10"/>
      <c r="J17" s="71">
        <v>3200</v>
      </c>
      <c r="K17" s="71">
        <v>3200</v>
      </c>
      <c r="L17" s="72">
        <v>3200</v>
      </c>
    </row>
    <row r="18" spans="1:12" ht="19.5" customHeight="1">
      <c r="A18" s="37" t="s">
        <v>24</v>
      </c>
      <c r="B18" s="8" t="s">
        <v>7</v>
      </c>
      <c r="C18" s="9">
        <v>50</v>
      </c>
      <c r="D18" s="9"/>
      <c r="E18" s="10">
        <v>4</v>
      </c>
      <c r="F18" s="9">
        <f>E18*C18</f>
        <v>200</v>
      </c>
      <c r="G18" s="10"/>
      <c r="H18" s="9"/>
      <c r="I18" s="10"/>
      <c r="J18" s="71">
        <v>200</v>
      </c>
      <c r="K18" s="71">
        <v>200</v>
      </c>
      <c r="L18" s="72">
        <v>200</v>
      </c>
    </row>
    <row r="19" spans="1:12" s="4" customFormat="1" ht="19.5" customHeight="1">
      <c r="A19" s="32" t="s">
        <v>25</v>
      </c>
      <c r="B19" s="8" t="s">
        <v>7</v>
      </c>
      <c r="C19" s="9">
        <v>150</v>
      </c>
      <c r="D19" s="9"/>
      <c r="E19" s="10">
        <v>1</v>
      </c>
      <c r="F19" s="9">
        <f>E19*C19</f>
        <v>150</v>
      </c>
      <c r="G19" s="10"/>
      <c r="H19" s="9"/>
      <c r="I19" s="10"/>
      <c r="J19" s="71">
        <v>150</v>
      </c>
      <c r="K19" s="71">
        <v>150</v>
      </c>
      <c r="L19" s="72">
        <v>150</v>
      </c>
    </row>
    <row r="20" spans="1:12" ht="19.5" customHeight="1">
      <c r="A20" s="32" t="s">
        <v>26</v>
      </c>
      <c r="B20" s="8" t="s">
        <v>17</v>
      </c>
      <c r="C20" s="9">
        <v>100</v>
      </c>
      <c r="D20" s="9"/>
      <c r="E20" s="10"/>
      <c r="F20" s="9"/>
      <c r="G20" s="52"/>
      <c r="H20" s="28"/>
      <c r="I20" s="52"/>
      <c r="J20" s="71"/>
      <c r="K20" s="71"/>
      <c r="L20" s="72"/>
    </row>
    <row r="21" spans="1:12" ht="19.5" customHeight="1">
      <c r="A21" s="32" t="s">
        <v>27</v>
      </c>
      <c r="B21" s="8" t="s">
        <v>17</v>
      </c>
      <c r="C21" s="9">
        <v>500</v>
      </c>
      <c r="D21" s="9"/>
      <c r="E21" s="10"/>
      <c r="F21" s="9"/>
      <c r="G21" s="10"/>
      <c r="H21" s="9"/>
      <c r="I21" s="10"/>
      <c r="J21" s="71"/>
      <c r="K21" s="71"/>
      <c r="L21" s="72"/>
    </row>
    <row r="22" spans="1:12" s="4" customFormat="1" ht="19.5" customHeight="1">
      <c r="A22" s="32" t="s">
        <v>28</v>
      </c>
      <c r="B22" s="8" t="s">
        <v>34</v>
      </c>
      <c r="C22" s="9">
        <v>150</v>
      </c>
      <c r="D22" s="9"/>
      <c r="E22" s="10"/>
      <c r="F22" s="9"/>
      <c r="G22" s="50"/>
      <c r="H22" s="49"/>
      <c r="I22" s="50"/>
      <c r="J22" s="71"/>
      <c r="K22" s="71"/>
      <c r="L22" s="72"/>
    </row>
    <row r="23" spans="1:12" ht="19.5" customHeight="1">
      <c r="A23" s="33" t="s">
        <v>30</v>
      </c>
      <c r="B23" s="18" t="s">
        <v>7</v>
      </c>
      <c r="C23" s="15">
        <v>100</v>
      </c>
      <c r="D23" s="9"/>
      <c r="E23" s="10">
        <v>1</v>
      </c>
      <c r="F23" s="9">
        <f>E23*C23</f>
        <v>100</v>
      </c>
      <c r="G23" s="52"/>
      <c r="H23" s="28"/>
      <c r="I23" s="52"/>
      <c r="J23" s="71">
        <v>100</v>
      </c>
      <c r="K23" s="71">
        <v>100</v>
      </c>
      <c r="L23" s="72">
        <v>100</v>
      </c>
    </row>
    <row r="24" spans="1:12" s="4" customFormat="1" ht="19.5" customHeight="1">
      <c r="A24" s="32" t="s">
        <v>29</v>
      </c>
      <c r="B24" s="8" t="s">
        <v>7</v>
      </c>
      <c r="C24" s="9">
        <v>200</v>
      </c>
      <c r="D24" s="7"/>
      <c r="E24" s="19">
        <v>1</v>
      </c>
      <c r="F24" s="9">
        <f>E24*C24</f>
        <v>200</v>
      </c>
      <c r="G24" s="50"/>
      <c r="H24" s="49"/>
      <c r="I24" s="50"/>
      <c r="J24" s="71">
        <v>200</v>
      </c>
      <c r="K24" s="71">
        <v>200</v>
      </c>
      <c r="L24" s="72">
        <v>200</v>
      </c>
    </row>
    <row r="25" spans="1:12" s="5" customFormat="1" ht="19.5" customHeight="1">
      <c r="A25" s="32" t="s">
        <v>37</v>
      </c>
      <c r="B25" s="13" t="s">
        <v>4</v>
      </c>
      <c r="C25" s="9">
        <v>70</v>
      </c>
      <c r="D25" s="7"/>
      <c r="E25" s="10"/>
      <c r="F25" s="14"/>
      <c r="G25" s="52"/>
      <c r="H25" s="28"/>
      <c r="I25" s="52"/>
      <c r="J25" s="79"/>
      <c r="K25" s="79"/>
      <c r="L25" s="80"/>
    </row>
    <row r="26" spans="1:12" s="5" customFormat="1" ht="19.5" customHeight="1">
      <c r="A26" s="32" t="s">
        <v>31</v>
      </c>
      <c r="B26" s="8" t="s">
        <v>4</v>
      </c>
      <c r="C26" s="9">
        <v>36</v>
      </c>
      <c r="D26" s="7"/>
      <c r="E26" s="10">
        <v>1</v>
      </c>
      <c r="F26" s="9">
        <f>E26*C26</f>
        <v>36</v>
      </c>
      <c r="G26" s="50"/>
      <c r="H26" s="49"/>
      <c r="I26" s="50"/>
      <c r="J26" s="71">
        <v>36</v>
      </c>
      <c r="K26" s="71">
        <v>36</v>
      </c>
      <c r="L26" s="72">
        <v>36</v>
      </c>
    </row>
    <row r="27" spans="1:12" s="5" customFormat="1" ht="19.5" customHeight="1">
      <c r="A27" s="32" t="s">
        <v>32</v>
      </c>
      <c r="B27" s="8" t="s">
        <v>7</v>
      </c>
      <c r="C27" s="9">
        <v>100</v>
      </c>
      <c r="D27" s="7"/>
      <c r="E27" s="10"/>
      <c r="F27" s="14"/>
      <c r="G27" s="52"/>
      <c r="H27" s="28"/>
      <c r="I27" s="52"/>
      <c r="J27" s="79"/>
      <c r="K27" s="79"/>
      <c r="L27" s="80"/>
    </row>
    <row r="28" spans="1:12" ht="19.5" customHeight="1">
      <c r="A28" s="34" t="s">
        <v>33</v>
      </c>
      <c r="B28" s="8" t="s">
        <v>7</v>
      </c>
      <c r="C28" s="9">
        <v>100</v>
      </c>
      <c r="D28" s="9"/>
      <c r="E28" s="10">
        <v>1</v>
      </c>
      <c r="F28" s="9">
        <f>E28*C28</f>
        <v>100</v>
      </c>
      <c r="G28" s="50"/>
      <c r="H28" s="49"/>
      <c r="I28" s="50"/>
      <c r="J28" s="71">
        <v>100</v>
      </c>
      <c r="K28" s="71">
        <v>100</v>
      </c>
      <c r="L28" s="72">
        <v>100</v>
      </c>
    </row>
    <row r="29" spans="1:12" ht="19.5" customHeight="1">
      <c r="A29" s="33"/>
      <c r="B29" s="13"/>
      <c r="C29" s="14"/>
      <c r="D29" s="14"/>
      <c r="E29" s="14"/>
      <c r="F29" s="14"/>
      <c r="G29" s="19"/>
      <c r="H29" s="14"/>
      <c r="I29" s="19"/>
      <c r="J29" s="79"/>
      <c r="K29" s="79"/>
      <c r="L29" s="80"/>
    </row>
    <row r="30" spans="1:12" ht="19.5" customHeight="1" thickBot="1">
      <c r="A30" s="38" t="s">
        <v>12</v>
      </c>
      <c r="B30" s="23"/>
      <c r="C30" s="24"/>
      <c r="D30" s="24"/>
      <c r="E30" s="24"/>
      <c r="F30" s="29">
        <f>SUM(F13:F28)</f>
        <v>4386</v>
      </c>
      <c r="G30" s="53"/>
      <c r="H30" s="29">
        <f>SUM(H13:H28)</f>
        <v>0</v>
      </c>
      <c r="I30" s="53"/>
      <c r="J30" s="81">
        <f>SUM(J13:J28)</f>
        <v>4386</v>
      </c>
      <c r="K30" s="81">
        <f>SUM(K13:K28)</f>
        <v>4386</v>
      </c>
      <c r="L30" s="82">
        <f>SUM(L13:L28)</f>
        <v>4386</v>
      </c>
    </row>
    <row r="31" spans="1:12" ht="19.5" customHeight="1" thickBot="1" thickTop="1">
      <c r="A31" s="39"/>
      <c r="B31" s="13"/>
      <c r="C31" s="14"/>
      <c r="D31" s="14"/>
      <c r="E31" s="14"/>
      <c r="F31" s="14"/>
      <c r="G31" s="19"/>
      <c r="H31" s="14"/>
      <c r="I31" s="19"/>
      <c r="J31" s="14"/>
      <c r="K31" s="83"/>
      <c r="L31" s="84"/>
    </row>
    <row r="32" spans="1:12" s="3" customFormat="1" ht="19.5" customHeight="1" thickBot="1">
      <c r="A32" s="25" t="s">
        <v>13</v>
      </c>
      <c r="B32" s="26"/>
      <c r="C32" s="27"/>
      <c r="D32" s="27"/>
      <c r="E32" s="27"/>
      <c r="F32" s="27">
        <f>F30+F9</f>
        <v>17736</v>
      </c>
      <c r="G32" s="54"/>
      <c r="H32" s="27">
        <f>H30+H9</f>
        <v>13500</v>
      </c>
      <c r="I32" s="54"/>
      <c r="J32" s="27">
        <f>J30+J9</f>
        <v>46236</v>
      </c>
      <c r="K32" s="85">
        <f>K30+K9</f>
        <v>17736</v>
      </c>
      <c r="L32" s="86">
        <f>L30+L9</f>
        <v>59736</v>
      </c>
    </row>
    <row r="33" spans="1:10" ht="15" customHeight="1">
      <c r="A33" s="43" t="s">
        <v>41</v>
      </c>
      <c r="B33" s="43"/>
      <c r="C33" s="44"/>
      <c r="D33" s="44"/>
      <c r="E33" s="44"/>
      <c r="F33" s="44"/>
      <c r="G33" s="55"/>
      <c r="H33" s="44"/>
      <c r="I33" s="55"/>
      <c r="J33" s="44"/>
    </row>
    <row r="34" spans="1:10" ht="12.75">
      <c r="A34" s="5"/>
      <c r="B34" s="43"/>
      <c r="C34" s="44"/>
      <c r="D34" s="44"/>
      <c r="E34" s="44"/>
      <c r="F34" s="44"/>
      <c r="G34" s="55"/>
      <c r="H34" s="44"/>
      <c r="I34" s="55"/>
      <c r="J34" s="44"/>
    </row>
    <row r="35" spans="1:10" ht="12.75">
      <c r="A35" s="5"/>
      <c r="B35" s="43"/>
      <c r="C35" s="44"/>
      <c r="D35" s="44"/>
      <c r="E35" s="44"/>
      <c r="F35" s="44"/>
      <c r="G35" s="55"/>
      <c r="H35" s="44"/>
      <c r="I35" s="55"/>
      <c r="J35" s="44"/>
    </row>
    <row r="36" spans="1:10" ht="12.75">
      <c r="A36" s="5"/>
      <c r="B36" s="43"/>
      <c r="C36" s="44"/>
      <c r="D36" s="44"/>
      <c r="E36" s="44"/>
      <c r="F36" s="44"/>
      <c r="G36" s="55"/>
      <c r="H36" s="44"/>
      <c r="I36" s="55"/>
      <c r="J36" s="44"/>
    </row>
    <row r="37" spans="1:10" ht="12.75">
      <c r="A37" s="5"/>
      <c r="B37" s="45"/>
      <c r="C37" s="44"/>
      <c r="D37" s="44"/>
      <c r="E37" s="44"/>
      <c r="F37" s="44"/>
      <c r="G37" s="55"/>
      <c r="H37" s="44"/>
      <c r="I37" s="55"/>
      <c r="J37" s="44"/>
    </row>
    <row r="38" spans="1:10" ht="12.75">
      <c r="A38" s="5"/>
      <c r="B38" s="45"/>
      <c r="C38" s="44"/>
      <c r="D38" s="44"/>
      <c r="E38" s="44"/>
      <c r="F38" s="44"/>
      <c r="G38" s="55"/>
      <c r="H38" s="44"/>
      <c r="I38" s="55"/>
      <c r="J38" s="44"/>
    </row>
    <row r="39" spans="1:10" ht="12.75">
      <c r="A39" s="5"/>
      <c r="B39" s="45"/>
      <c r="C39" s="44"/>
      <c r="D39" s="44"/>
      <c r="E39" s="44"/>
      <c r="F39" s="44"/>
      <c r="G39" s="55"/>
      <c r="H39" s="44"/>
      <c r="I39" s="55"/>
      <c r="J39" s="44"/>
    </row>
  </sheetData>
  <mergeCells count="3">
    <mergeCell ref="G1:H1"/>
    <mergeCell ref="E1:F1"/>
    <mergeCell ref="I1:J1"/>
  </mergeCells>
  <printOptions horizontalCentered="1" verticalCentered="1"/>
  <pageMargins left="0.15748031496062992" right="0.2755905511811024" top="0.52" bottom="0.6" header="0.25" footer="0.28"/>
  <pageSetup fitToHeight="1" fitToWidth="1" horizontalDpi="300" verticalDpi="300" orientation="landscape" scale="73" r:id="rId1"/>
  <headerFooter alignWithMargins="0">
    <oddHeader>&amp;C&amp;"Arial,Bold"&amp;24Financial Uh-Oh for the Cottonwood River Overview FHAP</oddHeader>
    <oddFooter>&amp;L&amp;"Arial Black,Regular"&amp;14Carmanah&amp;C&amp;"Times New Roman,Italic"&amp;12Confidential&amp;"Arial,Regular"     &amp;R&amp;"Times New Roman,Regular"&amp;12Carmanah Research Ltd. - 30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Carmanah</cp:lastModifiedBy>
  <cp:lastPrinted>1997-09-23T20:54:04Z</cp:lastPrinted>
  <dcterms:created xsi:type="dcterms:W3CDTF">1997-04-16T18:10:49Z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