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825" windowHeight="13380" activeTab="0"/>
  </bookViews>
  <sheets>
    <sheet name="NCSR_Class_all" sheetId="1" r:id="rId1"/>
  </sheets>
  <definedNames>
    <definedName name="_xlnm.Print_Area" localSheetId="0">'NCSR_Class_all'!$A$1:$M$164</definedName>
  </definedNames>
  <calcPr fullCalcOnLoad="1"/>
</workbook>
</file>

<file path=xl/sharedStrings.xml><?xml version="1.0" encoding="utf-8"?>
<sst xmlns="http://schemas.openxmlformats.org/spreadsheetml/2006/main" count="186" uniqueCount="98">
  <si>
    <t>noharv_2</t>
  </si>
  <si>
    <t>park_ESSF_1</t>
  </si>
  <si>
    <t>park_ESSF_2</t>
  </si>
  <si>
    <t>park_MS_1</t>
  </si>
  <si>
    <t>park_MS_2</t>
  </si>
  <si>
    <t>seral_1</t>
  </si>
  <si>
    <t>seral_2</t>
  </si>
  <si>
    <t>seral_3</t>
  </si>
  <si>
    <t>5821000 (seral)</t>
  </si>
  <si>
    <t>5826000 (seral)</t>
  </si>
  <si>
    <t>5836000 (seral)</t>
  </si>
  <si>
    <t>5831000 (seral)</t>
  </si>
  <si>
    <t>5841000 (seral)</t>
  </si>
  <si>
    <t>5846000 (seral)</t>
  </si>
  <si>
    <t>5806000 (seral)</t>
  </si>
  <si>
    <t>5811000 (seral)</t>
  </si>
  <si>
    <t>5816000 (seral)</t>
  </si>
  <si>
    <t>modharv_23</t>
  </si>
  <si>
    <t>5841000 West</t>
  </si>
  <si>
    <t>5831000 West</t>
  </si>
  <si>
    <t>modharv_27</t>
  </si>
  <si>
    <t>5831000 East</t>
  </si>
  <si>
    <t>5836000 East</t>
  </si>
  <si>
    <t>5841000 East</t>
  </si>
  <si>
    <t>modharv_31</t>
  </si>
  <si>
    <t>modharv_12</t>
  </si>
  <si>
    <t>5836000 West</t>
  </si>
  <si>
    <t>5841000 Center</t>
  </si>
  <si>
    <t>5851000 (seral)</t>
  </si>
  <si>
    <t>5801000 (seral)</t>
  </si>
  <si>
    <t>(SubUnit Area)</t>
  </si>
  <si>
    <t>(20,976 ha)</t>
  </si>
  <si>
    <t>(6,884 ha)</t>
  </si>
  <si>
    <t>(14,394 ha)</t>
  </si>
  <si>
    <t>(11,204 ha)</t>
  </si>
  <si>
    <t>(15,957 ha)</t>
  </si>
  <si>
    <t>(3,553 ha)</t>
  </si>
  <si>
    <t>(5,969 ha)</t>
  </si>
  <si>
    <t>(17,837 ha)</t>
  </si>
  <si>
    <t>(25,954 ha)</t>
  </si>
  <si>
    <t>(21,426 ha)</t>
  </si>
  <si>
    <t>(12,858 ha)</t>
  </si>
  <si>
    <t>(4,864 ha)</t>
  </si>
  <si>
    <t>((8,329 ha)</t>
  </si>
  <si>
    <t>(10,825 ha)</t>
  </si>
  <si>
    <t>(16,424 ha)</t>
  </si>
  <si>
    <t>(58,082 ha)</t>
  </si>
  <si>
    <t>(40,298 ha)</t>
  </si>
  <si>
    <t>(43,317 ha)</t>
  </si>
  <si>
    <t>(29,385 ha)</t>
  </si>
  <si>
    <t>(27,526 ha)</t>
  </si>
  <si>
    <t>(10,968 ha)</t>
  </si>
  <si>
    <t>(25,543 ha)</t>
  </si>
  <si>
    <t>(20,729 ha)</t>
  </si>
  <si>
    <t>(17,629 ha)</t>
  </si>
  <si>
    <t>Low</t>
  </si>
  <si>
    <t>High</t>
  </si>
  <si>
    <t>SubUnit</t>
  </si>
  <si>
    <t>modharv_30</t>
  </si>
  <si>
    <t>Total</t>
  </si>
  <si>
    <t>% of total transect area classified within this subunit in each rating category</t>
  </si>
  <si>
    <t>modharv_25</t>
  </si>
  <si>
    <t>5861000 East</t>
  </si>
  <si>
    <t>5861000 West (#2)</t>
  </si>
  <si>
    <t>modharv_26</t>
  </si>
  <si>
    <t>modharv_08</t>
  </si>
  <si>
    <t>5846000 East</t>
  </si>
  <si>
    <t>5851000 East</t>
  </si>
  <si>
    <t>5856000 East</t>
  </si>
  <si>
    <t>modharv_24</t>
  </si>
  <si>
    <t>5856000 West</t>
  </si>
  <si>
    <t>5861000 West (#1)</t>
  </si>
  <si>
    <t>modharv_22</t>
  </si>
  <si>
    <t>modharv_09</t>
  </si>
  <si>
    <t>modharv_28</t>
  </si>
  <si>
    <t>modharv_14</t>
  </si>
  <si>
    <t>modharv_29</t>
  </si>
  <si>
    <t>modharv_13</t>
  </si>
  <si>
    <t>noharv_1</t>
  </si>
  <si>
    <t>5846000 West</t>
  </si>
  <si>
    <t>Total Transect Area within Subunit (ha)</t>
  </si>
  <si>
    <t>Transect</t>
  </si>
  <si>
    <t>Yes</t>
  </si>
  <si>
    <t>No</t>
  </si>
  <si>
    <t>% Yes</t>
  </si>
  <si>
    <t>N/A</t>
  </si>
  <si>
    <t>non forested stands</t>
  </si>
  <si>
    <t>&gt;= 30% to &lt; 35% Dead</t>
  </si>
  <si>
    <t>length of transect in meters</t>
  </si>
  <si>
    <t>Potential for Issues</t>
  </si>
  <si>
    <t>From linear transect analysis of VRI polygons along flightlines.  If "Yes", stands meet all 4 flagged criteria ( &gt;= 80% pine leading, &gt; 45% cc, &gt; 100 years old, &amp; &gt; 12m height)</t>
  </si>
  <si>
    <r>
      <t xml:space="preserve">Area of Risk Potential Rating (Hectares)           </t>
    </r>
    <r>
      <rPr>
        <b/>
        <sz val="10"/>
        <rFont val="Arial"/>
        <family val="2"/>
      </rPr>
      <t xml:space="preserve"> From Ortho Photo Classification</t>
    </r>
  </si>
  <si>
    <t>% NO</t>
  </si>
  <si>
    <t xml:space="preserve"> Very Low</t>
  </si>
  <si>
    <t>Moderate</t>
  </si>
  <si>
    <t>&lt; 30% Dead</t>
  </si>
  <si>
    <t>&gt;= 35% to &lt; 40% Dead</t>
  </si>
  <si>
    <t>&gt; 40% Dead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</si>
</sst>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00"/>
    <numFmt numFmtId="169" formatCode="0.0000"/>
    <numFmt numFmtId="170" formatCode="0.000"/>
    <numFmt numFmtId="171" formatCode="0.000000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5" fillId="0" borderId="0" xfId="22" applyFont="1" applyFill="1" applyBorder="1" applyAlignment="1">
      <alignment horizontal="right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wrapText="1"/>
      <protection/>
    </xf>
    <xf numFmtId="0" fontId="11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9" fontId="6" fillId="0" borderId="4" xfId="24" applyFont="1" applyFill="1" applyBorder="1" applyAlignment="1">
      <alignment horizontal="right" vertical="center"/>
    </xf>
    <xf numFmtId="9" fontId="6" fillId="0" borderId="5" xfId="24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9" fontId="6" fillId="0" borderId="2" xfId="24" applyFont="1" applyFill="1" applyBorder="1" applyAlignment="1">
      <alignment horizontal="right" vertical="center"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Border="1" applyAlignment="1">
      <alignment horizontal="right" wrapText="1"/>
      <protection/>
    </xf>
    <xf numFmtId="0" fontId="5" fillId="0" borderId="0" xfId="23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9" fontId="6" fillId="0" borderId="3" xfId="24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" fontId="5" fillId="0" borderId="3" xfId="23" applyNumberFormat="1" applyFont="1" applyFill="1" applyBorder="1" applyAlignment="1">
      <alignment horizontal="right" wrapText="1"/>
      <protection/>
    </xf>
    <xf numFmtId="1" fontId="5" fillId="0" borderId="14" xfId="23" applyNumberFormat="1" applyFont="1" applyFill="1" applyBorder="1" applyAlignment="1">
      <alignment horizontal="right" wrapText="1"/>
      <protection/>
    </xf>
    <xf numFmtId="1" fontId="5" fillId="0" borderId="2" xfId="23" applyNumberFormat="1" applyFont="1" applyFill="1" applyBorder="1" applyAlignment="1">
      <alignment horizontal="right" wrapText="1"/>
      <protection/>
    </xf>
    <xf numFmtId="1" fontId="5" fillId="0" borderId="15" xfId="23" applyNumberFormat="1" applyFont="1" applyFill="1" applyBorder="1" applyAlignment="1">
      <alignment horizontal="right" wrapText="1"/>
      <protection/>
    </xf>
    <xf numFmtId="1" fontId="0" fillId="0" borderId="2" xfId="0" applyNumberFormat="1" applyFill="1" applyBorder="1" applyAlignment="1">
      <alignment/>
    </xf>
    <xf numFmtId="1" fontId="5" fillId="0" borderId="16" xfId="23" applyNumberFormat="1" applyFont="1" applyFill="1" applyBorder="1" applyAlignment="1">
      <alignment horizontal="right" wrapText="1"/>
      <protection/>
    </xf>
    <xf numFmtId="1" fontId="5" fillId="0" borderId="17" xfId="23" applyNumberFormat="1" applyFont="1" applyFill="1" applyBorder="1" applyAlignment="1">
      <alignment horizontal="right" wrapText="1"/>
      <protection/>
    </xf>
    <xf numFmtId="1" fontId="5" fillId="0" borderId="0" xfId="22" applyNumberFormat="1" applyFont="1" applyFill="1" applyBorder="1" applyAlignment="1">
      <alignment horizontal="right" wrapText="1"/>
      <protection/>
    </xf>
    <xf numFmtId="0" fontId="8" fillId="0" borderId="18" xfId="0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wrapText="1"/>
    </xf>
    <xf numFmtId="9" fontId="6" fillId="0" borderId="12" xfId="24" applyFont="1" applyFill="1" applyBorder="1" applyAlignment="1">
      <alignment/>
    </xf>
    <xf numFmtId="0" fontId="10" fillId="0" borderId="12" xfId="22" applyFont="1" applyFill="1" applyBorder="1" applyAlignment="1">
      <alignment horizontal="right" wrapText="1"/>
      <protection/>
    </xf>
    <xf numFmtId="0" fontId="1" fillId="0" borderId="12" xfId="0" applyFont="1" applyFill="1" applyBorder="1" applyAlignment="1">
      <alignment/>
    </xf>
    <xf numFmtId="9" fontId="6" fillId="0" borderId="23" xfId="24" applyFont="1" applyFill="1" applyBorder="1" applyAlignment="1">
      <alignment/>
    </xf>
    <xf numFmtId="0" fontId="10" fillId="0" borderId="24" xfId="22" applyFont="1" applyFill="1" applyBorder="1" applyAlignment="1">
      <alignment horizontal="right" wrapText="1"/>
      <protection/>
    </xf>
    <xf numFmtId="1" fontId="5" fillId="0" borderId="25" xfId="23" applyNumberFormat="1" applyFont="1" applyFill="1" applyBorder="1" applyAlignment="1">
      <alignment horizontal="right" wrapText="1"/>
      <protection/>
    </xf>
    <xf numFmtId="1" fontId="5" fillId="0" borderId="26" xfId="23" applyNumberFormat="1" applyFont="1" applyFill="1" applyBorder="1" applyAlignment="1">
      <alignment horizontal="right" wrapText="1"/>
      <protection/>
    </xf>
    <xf numFmtId="167" fontId="0" fillId="0" borderId="0" xfId="0" applyNumberFormat="1" applyFont="1" applyFill="1" applyBorder="1" applyAlignment="1">
      <alignment horizontal="left" vertical="center"/>
    </xf>
    <xf numFmtId="1" fontId="5" fillId="0" borderId="27" xfId="23" applyNumberFormat="1" applyFont="1" applyFill="1" applyBorder="1" applyAlignment="1">
      <alignment horizontal="right" wrapText="1"/>
      <protection/>
    </xf>
    <xf numFmtId="1" fontId="5" fillId="0" borderId="28" xfId="23" applyNumberFormat="1" applyFont="1" applyFill="1" applyBorder="1" applyAlignment="1">
      <alignment horizontal="right" wrapText="1"/>
      <protection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3" fillId="0" borderId="0" xfId="22" applyFont="1" applyFill="1" applyBorder="1" applyAlignment="1">
      <alignment horizontal="right" wrapText="1"/>
      <protection/>
    </xf>
    <xf numFmtId="0" fontId="13" fillId="0" borderId="0" xfId="22" applyFont="1" applyFill="1" applyBorder="1" applyAlignment="1">
      <alignment wrapText="1"/>
      <protection/>
    </xf>
    <xf numFmtId="0" fontId="8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 wrapText="1"/>
    </xf>
    <xf numFmtId="0" fontId="14" fillId="0" borderId="0" xfId="22" applyFont="1" applyFill="1" applyBorder="1" applyAlignment="1">
      <alignment wrapText="1"/>
      <protection/>
    </xf>
    <xf numFmtId="0" fontId="14" fillId="0" borderId="0" xfId="22" applyFont="1" applyFill="1" applyBorder="1" applyAlignment="1">
      <alignment horizontal="right" wrapText="1"/>
      <protection/>
    </xf>
    <xf numFmtId="0" fontId="11" fillId="0" borderId="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9" fontId="0" fillId="0" borderId="11" xfId="24" applyFont="1" applyFill="1" applyBorder="1" applyAlignment="1">
      <alignment/>
    </xf>
    <xf numFmtId="9" fontId="0" fillId="0" borderId="12" xfId="24" applyFont="1" applyFill="1" applyBorder="1" applyAlignment="1">
      <alignment/>
    </xf>
    <xf numFmtId="9" fontId="0" fillId="0" borderId="13" xfId="24" applyFont="1" applyFill="1" applyBorder="1" applyAlignment="1">
      <alignment/>
    </xf>
    <xf numFmtId="9" fontId="0" fillId="0" borderId="12" xfId="24" applyFont="1" applyFill="1" applyBorder="1" applyAlignment="1">
      <alignment horizontal="right"/>
    </xf>
    <xf numFmtId="9" fontId="0" fillId="0" borderId="11" xfId="24" applyFont="1" applyFill="1" applyBorder="1" applyAlignment="1">
      <alignment horizontal="right" vertical="center"/>
    </xf>
    <xf numFmtId="9" fontId="0" fillId="0" borderId="12" xfId="24" applyFont="1" applyFill="1" applyBorder="1" applyAlignment="1">
      <alignment horizontal="right" vertical="center"/>
    </xf>
    <xf numFmtId="9" fontId="0" fillId="0" borderId="13" xfId="24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9" fontId="6" fillId="0" borderId="35" xfId="24" applyFont="1" applyFill="1" applyBorder="1" applyAlignment="1">
      <alignment horizontal="right" vertical="center"/>
    </xf>
    <xf numFmtId="1" fontId="5" fillId="0" borderId="2" xfId="22" applyNumberFormat="1" applyFont="1" applyFill="1" applyBorder="1" applyAlignment="1">
      <alignment horizontal="right" wrapText="1"/>
      <protection/>
    </xf>
    <xf numFmtId="1" fontId="5" fillId="0" borderId="3" xfId="22" applyNumberFormat="1" applyFont="1" applyFill="1" applyBorder="1" applyAlignment="1">
      <alignment horizontal="right" wrapText="1"/>
      <protection/>
    </xf>
    <xf numFmtId="1" fontId="5" fillId="0" borderId="25" xfId="22" applyNumberFormat="1" applyFont="1" applyFill="1" applyBorder="1" applyAlignment="1">
      <alignment horizontal="right" wrapText="1"/>
      <protection/>
    </xf>
    <xf numFmtId="1" fontId="5" fillId="0" borderId="26" xfId="22" applyNumberFormat="1" applyFont="1" applyFill="1" applyBorder="1" applyAlignment="1">
      <alignment horizontal="right" wrapText="1"/>
      <protection/>
    </xf>
    <xf numFmtId="1" fontId="5" fillId="0" borderId="15" xfId="22" applyNumberFormat="1" applyFont="1" applyFill="1" applyBorder="1" applyAlignment="1">
      <alignment horizontal="right" wrapText="1"/>
      <protection/>
    </xf>
    <xf numFmtId="1" fontId="5" fillId="0" borderId="14" xfId="22" applyNumberFormat="1" applyFont="1" applyFill="1" applyBorder="1" applyAlignment="1">
      <alignment horizontal="right" wrapText="1"/>
      <protection/>
    </xf>
    <xf numFmtId="1" fontId="5" fillId="0" borderId="16" xfId="22" applyNumberFormat="1" applyFont="1" applyFill="1" applyBorder="1" applyAlignment="1">
      <alignment horizontal="right" wrapText="1"/>
      <protection/>
    </xf>
    <xf numFmtId="1" fontId="5" fillId="0" borderId="36" xfId="22" applyNumberFormat="1" applyFont="1" applyFill="1" applyBorder="1" applyAlignment="1">
      <alignment horizontal="right" wrapText="1"/>
      <protection/>
    </xf>
    <xf numFmtId="1" fontId="5" fillId="0" borderId="37" xfId="23" applyNumberFormat="1" applyFont="1" applyFill="1" applyBorder="1" applyAlignment="1">
      <alignment horizontal="right" wrapText="1"/>
      <protection/>
    </xf>
    <xf numFmtId="1" fontId="5" fillId="0" borderId="38" xfId="23" applyNumberFormat="1" applyFont="1" applyFill="1" applyBorder="1" applyAlignment="1">
      <alignment horizontal="right" wrapText="1"/>
      <protection/>
    </xf>
    <xf numFmtId="1" fontId="6" fillId="0" borderId="39" xfId="0" applyNumberFormat="1" applyFont="1" applyFill="1" applyBorder="1" applyAlignment="1">
      <alignment/>
    </xf>
    <xf numFmtId="1" fontId="10" fillId="0" borderId="40" xfId="24" applyNumberFormat="1" applyFont="1" applyFill="1" applyBorder="1" applyAlignment="1">
      <alignment horizontal="right" vertical="center" wrapText="1"/>
    </xf>
    <xf numFmtId="1" fontId="10" fillId="0" borderId="38" xfId="24" applyNumberFormat="1" applyFont="1" applyFill="1" applyBorder="1" applyAlignment="1">
      <alignment horizontal="right" vertical="center" wrapText="1"/>
    </xf>
    <xf numFmtId="1" fontId="6" fillId="0" borderId="38" xfId="0" applyNumberFormat="1" applyFont="1" applyFill="1" applyBorder="1" applyAlignment="1">
      <alignment/>
    </xf>
    <xf numFmtId="9" fontId="10" fillId="0" borderId="40" xfId="24" applyFont="1" applyFill="1" applyBorder="1" applyAlignment="1">
      <alignment horizontal="right" vertical="center" wrapText="1"/>
    </xf>
    <xf numFmtId="9" fontId="0" fillId="0" borderId="28" xfId="24" applyFont="1" applyFill="1" applyBorder="1" applyAlignment="1">
      <alignment/>
    </xf>
    <xf numFmtId="9" fontId="0" fillId="0" borderId="3" xfId="24" applyFont="1" applyFill="1" applyBorder="1" applyAlignment="1">
      <alignment/>
    </xf>
    <xf numFmtId="9" fontId="6" fillId="0" borderId="41" xfId="24" applyFont="1" applyFill="1" applyBorder="1" applyAlignment="1">
      <alignment/>
    </xf>
    <xf numFmtId="167" fontId="10" fillId="0" borderId="5" xfId="22" applyNumberFormat="1" applyFont="1" applyFill="1" applyBorder="1" applyAlignment="1">
      <alignment horizontal="left" vertical="center" wrapText="1"/>
      <protection/>
    </xf>
    <xf numFmtId="167" fontId="10" fillId="0" borderId="3" xfId="22" applyNumberFormat="1" applyFont="1" applyFill="1" applyBorder="1" applyAlignment="1">
      <alignment horizontal="left" vertical="center" wrapText="1"/>
      <protection/>
    </xf>
    <xf numFmtId="9" fontId="0" fillId="0" borderId="26" xfId="24" applyFont="1" applyFill="1" applyBorder="1" applyAlignment="1">
      <alignment/>
    </xf>
    <xf numFmtId="9" fontId="6" fillId="0" borderId="3" xfId="24" applyFont="1" applyFill="1" applyBorder="1" applyAlignment="1">
      <alignment/>
    </xf>
    <xf numFmtId="9" fontId="0" fillId="0" borderId="3" xfId="24" applyFont="1" applyFill="1" applyBorder="1" applyAlignment="1">
      <alignment horizontal="right" vertical="center"/>
    </xf>
    <xf numFmtId="9" fontId="0" fillId="0" borderId="28" xfId="24" applyFont="1" applyFill="1" applyBorder="1" applyAlignment="1">
      <alignment horizontal="right" vertical="center"/>
    </xf>
    <xf numFmtId="9" fontId="0" fillId="0" borderId="26" xfId="24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/>
    </xf>
    <xf numFmtId="1" fontId="10" fillId="0" borderId="5" xfId="24" applyNumberFormat="1" applyFont="1" applyFill="1" applyBorder="1" applyAlignment="1">
      <alignment horizontal="right" vertical="center" wrapText="1"/>
    </xf>
    <xf numFmtId="1" fontId="10" fillId="0" borderId="3" xfId="24" applyNumberFormat="1" applyFont="1" applyFill="1" applyBorder="1" applyAlignment="1">
      <alignment horizontal="right" vertical="center" wrapText="1"/>
    </xf>
    <xf numFmtId="9" fontId="10" fillId="0" borderId="5" xfId="24" applyFont="1" applyFill="1" applyBorder="1" applyAlignment="1">
      <alignment horizontal="right" vertical="center" wrapText="1"/>
    </xf>
    <xf numFmtId="1" fontId="5" fillId="0" borderId="42" xfId="23" applyNumberFormat="1" applyFont="1" applyFill="1" applyBorder="1" applyAlignment="1">
      <alignment horizontal="right" wrapText="1"/>
      <protection/>
    </xf>
    <xf numFmtId="1" fontId="5" fillId="0" borderId="28" xfId="21" applyNumberFormat="1" applyFont="1" applyFill="1" applyBorder="1" applyAlignment="1">
      <alignment horizontal="right" wrapText="1"/>
      <protection/>
    </xf>
    <xf numFmtId="1" fontId="5" fillId="0" borderId="3" xfId="21" applyNumberFormat="1" applyFont="1" applyFill="1" applyBorder="1" applyAlignment="1">
      <alignment horizontal="right" wrapText="1"/>
      <protection/>
    </xf>
    <xf numFmtId="1" fontId="5" fillId="0" borderId="26" xfId="21" applyNumberFormat="1" applyFont="1" applyFill="1" applyBorder="1" applyAlignment="1">
      <alignment horizontal="right" wrapText="1"/>
      <protection/>
    </xf>
    <xf numFmtId="1" fontId="5" fillId="0" borderId="28" xfId="22" applyNumberFormat="1" applyFont="1" applyFill="1" applyBorder="1" applyAlignment="1">
      <alignment horizontal="right" wrapText="1"/>
      <protection/>
    </xf>
    <xf numFmtId="1" fontId="5" fillId="0" borderId="43" xfId="23" applyNumberFormat="1" applyFont="1" applyFill="1" applyBorder="1" applyAlignment="1">
      <alignment horizontal="right" wrapText="1"/>
      <protection/>
    </xf>
    <xf numFmtId="0" fontId="0" fillId="0" borderId="44" xfId="0" applyFont="1" applyFill="1" applyBorder="1" applyAlignment="1">
      <alignment horizontal="left"/>
    </xf>
    <xf numFmtId="1" fontId="5" fillId="0" borderId="45" xfId="23" applyNumberFormat="1" applyFont="1" applyFill="1" applyBorder="1" applyAlignment="1">
      <alignment horizontal="right" wrapText="1"/>
      <protection/>
    </xf>
    <xf numFmtId="1" fontId="5" fillId="0" borderId="45" xfId="22" applyNumberFormat="1" applyFont="1" applyFill="1" applyBorder="1" applyAlignment="1">
      <alignment horizontal="right" wrapText="1"/>
      <protection/>
    </xf>
    <xf numFmtId="1" fontId="5" fillId="0" borderId="46" xfId="22" applyNumberFormat="1" applyFont="1" applyFill="1" applyBorder="1" applyAlignment="1">
      <alignment horizontal="right" wrapText="1"/>
      <protection/>
    </xf>
    <xf numFmtId="1" fontId="6" fillId="0" borderId="44" xfId="0" applyNumberFormat="1" applyFont="1" applyFill="1" applyBorder="1" applyAlignment="1">
      <alignment/>
    </xf>
    <xf numFmtId="9" fontId="0" fillId="0" borderId="46" xfId="24" applyFont="1" applyFill="1" applyBorder="1" applyAlignment="1">
      <alignment/>
    </xf>
    <xf numFmtId="1" fontId="5" fillId="0" borderId="46" xfId="23" applyNumberFormat="1" applyFont="1" applyFill="1" applyBorder="1" applyAlignment="1">
      <alignment horizontal="right" wrapText="1"/>
      <protection/>
    </xf>
    <xf numFmtId="9" fontId="0" fillId="0" borderId="47" xfId="24" applyFont="1" applyFill="1" applyBorder="1" applyAlignment="1">
      <alignment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 vertical="center"/>
    </xf>
    <xf numFmtId="1" fontId="5" fillId="0" borderId="37" xfId="21" applyNumberFormat="1" applyFont="1" applyFill="1" applyBorder="1" applyAlignment="1">
      <alignment horizontal="right" wrapText="1"/>
      <protection/>
    </xf>
    <xf numFmtId="1" fontId="5" fillId="0" borderId="38" xfId="21" applyNumberFormat="1" applyFont="1" applyFill="1" applyBorder="1" applyAlignment="1">
      <alignment horizontal="right" wrapText="1"/>
      <protection/>
    </xf>
    <xf numFmtId="1" fontId="5" fillId="0" borderId="50" xfId="21" applyNumberFormat="1" applyFont="1" applyFill="1" applyBorder="1" applyAlignment="1">
      <alignment horizontal="right" wrapText="1"/>
      <protection/>
    </xf>
    <xf numFmtId="1" fontId="5" fillId="0" borderId="50" xfId="23" applyNumberFormat="1" applyFont="1" applyFill="1" applyBorder="1" applyAlignment="1">
      <alignment horizontal="right" wrapText="1"/>
      <protection/>
    </xf>
    <xf numFmtId="1" fontId="5" fillId="0" borderId="51" xfId="23" applyNumberFormat="1" applyFont="1" applyFill="1" applyBorder="1" applyAlignment="1">
      <alignment horizontal="right" wrapText="1"/>
      <protection/>
    </xf>
    <xf numFmtId="1" fontId="6" fillId="0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6" fillId="0" borderId="52" xfId="0" applyNumberFormat="1" applyFont="1" applyFill="1" applyBorder="1" applyAlignment="1">
      <alignment/>
    </xf>
    <xf numFmtId="1" fontId="6" fillId="0" borderId="53" xfId="0" applyNumberFormat="1" applyFont="1" applyFill="1" applyBorder="1" applyAlignment="1">
      <alignment/>
    </xf>
    <xf numFmtId="1" fontId="5" fillId="0" borderId="41" xfId="21" applyNumberFormat="1" applyFont="1" applyFill="1" applyBorder="1" applyAlignment="1">
      <alignment horizontal="right" wrapText="1"/>
      <protection/>
    </xf>
    <xf numFmtId="167" fontId="0" fillId="0" borderId="24" xfId="0" applyNumberFormat="1" applyFont="1" applyFill="1" applyBorder="1" applyAlignment="1">
      <alignment horizontal="left" vertical="center"/>
    </xf>
    <xf numFmtId="1" fontId="5" fillId="0" borderId="37" xfId="23" applyNumberFormat="1" applyFont="1" applyFill="1" applyBorder="1" applyAlignment="1">
      <alignment horizontal="right" vertical="center" wrapText="1"/>
      <protection/>
    </xf>
    <xf numFmtId="1" fontId="5" fillId="0" borderId="28" xfId="23" applyNumberFormat="1" applyFont="1" applyFill="1" applyBorder="1" applyAlignment="1">
      <alignment horizontal="right" vertical="center" wrapText="1"/>
      <protection/>
    </xf>
    <xf numFmtId="1" fontId="0" fillId="0" borderId="3" xfId="0" applyNumberFormat="1" applyFill="1" applyBorder="1" applyAlignment="1">
      <alignment/>
    </xf>
    <xf numFmtId="1" fontId="5" fillId="0" borderId="38" xfId="23" applyNumberFormat="1" applyFont="1" applyFill="1" applyBorder="1" applyAlignment="1">
      <alignment horizontal="right" vertical="center" wrapText="1"/>
      <protection/>
    </xf>
    <xf numFmtId="1" fontId="5" fillId="0" borderId="3" xfId="23" applyNumberFormat="1" applyFont="1" applyFill="1" applyBorder="1" applyAlignment="1">
      <alignment horizontal="right" vertical="center" wrapText="1"/>
      <protection/>
    </xf>
    <xf numFmtId="1" fontId="5" fillId="0" borderId="6" xfId="21" applyNumberFormat="1" applyFont="1" applyFill="1" applyBorder="1" applyAlignment="1">
      <alignment horizontal="right" wrapText="1"/>
      <protection/>
    </xf>
    <xf numFmtId="9" fontId="0" fillId="0" borderId="28" xfId="24" applyFont="1" applyFill="1" applyBorder="1" applyAlignment="1">
      <alignment vertical="center"/>
    </xf>
    <xf numFmtId="9" fontId="0" fillId="0" borderId="11" xfId="24" applyFont="1" applyFill="1" applyBorder="1" applyAlignment="1">
      <alignment vertical="center"/>
    </xf>
    <xf numFmtId="1" fontId="5" fillId="0" borderId="1" xfId="21" applyNumberFormat="1" applyFont="1" applyFill="1" applyBorder="1" applyAlignment="1">
      <alignment horizontal="right" wrapText="1"/>
      <protection/>
    </xf>
    <xf numFmtId="1" fontId="5" fillId="0" borderId="53" xfId="21" applyNumberFormat="1" applyFont="1" applyFill="1" applyBorder="1" applyAlignment="1">
      <alignment horizontal="right" wrapText="1"/>
      <protection/>
    </xf>
    <xf numFmtId="1" fontId="5" fillId="0" borderId="27" xfId="22" applyNumberFormat="1" applyFont="1" applyFill="1" applyBorder="1" applyAlignment="1">
      <alignment horizontal="right" wrapText="1"/>
      <protection/>
    </xf>
    <xf numFmtId="1" fontId="5" fillId="0" borderId="35" xfId="22" applyNumberFormat="1" applyFont="1" applyFill="1" applyBorder="1" applyAlignment="1">
      <alignment horizontal="right" wrapText="1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5" fillId="0" borderId="26" xfId="23" applyFont="1" applyFill="1" applyBorder="1" applyAlignment="1">
      <alignment horizontal="right" wrapText="1"/>
      <protection/>
    </xf>
    <xf numFmtId="1" fontId="5" fillId="0" borderId="54" xfId="22" applyNumberFormat="1" applyFont="1" applyFill="1" applyBorder="1" applyAlignment="1">
      <alignment horizontal="right" wrapText="1"/>
      <protection/>
    </xf>
    <xf numFmtId="1" fontId="0" fillId="0" borderId="54" xfId="0" applyNumberFormat="1" applyFill="1" applyBorder="1" applyAlignment="1">
      <alignment/>
    </xf>
    <xf numFmtId="1" fontId="5" fillId="0" borderId="41" xfId="22" applyNumberFormat="1" applyFont="1" applyFill="1" applyBorder="1" applyAlignment="1">
      <alignment horizontal="right" wrapText="1"/>
      <protection/>
    </xf>
    <xf numFmtId="1" fontId="5" fillId="0" borderId="37" xfId="22" applyNumberFormat="1" applyFont="1" applyFill="1" applyBorder="1" applyAlignment="1">
      <alignment horizontal="right"/>
      <protection/>
    </xf>
    <xf numFmtId="1" fontId="5" fillId="0" borderId="38" xfId="22" applyNumberFormat="1" applyFont="1" applyFill="1" applyBorder="1" applyAlignment="1">
      <alignment horizontal="right" wrapText="1"/>
      <protection/>
    </xf>
    <xf numFmtId="1" fontId="5" fillId="0" borderId="50" xfId="22" applyNumberFormat="1" applyFont="1" applyFill="1" applyBorder="1" applyAlignment="1">
      <alignment horizontal="right" wrapText="1"/>
      <protection/>
    </xf>
    <xf numFmtId="1" fontId="5" fillId="0" borderId="0" xfId="21" applyNumberFormat="1" applyFont="1" applyFill="1" applyBorder="1" applyAlignment="1">
      <alignment horizontal="right" wrapText="1"/>
      <protection/>
    </xf>
    <xf numFmtId="1" fontId="5" fillId="0" borderId="7" xfId="21" applyNumberFormat="1" applyFont="1" applyFill="1" applyBorder="1" applyAlignment="1">
      <alignment horizontal="right" wrapText="1"/>
      <protection/>
    </xf>
    <xf numFmtId="1" fontId="6" fillId="0" borderId="6" xfId="0" applyNumberFormat="1" applyFont="1" applyFill="1" applyBorder="1" applyAlignment="1">
      <alignment/>
    </xf>
    <xf numFmtId="1" fontId="5" fillId="0" borderId="37" xfId="23" applyNumberFormat="1" applyFont="1" applyFill="1" applyBorder="1" applyAlignment="1">
      <alignment vertical="center" wrapText="1"/>
      <protection/>
    </xf>
    <xf numFmtId="1" fontId="5" fillId="0" borderId="28" xfId="23" applyNumberFormat="1" applyFont="1" applyFill="1" applyBorder="1" applyAlignment="1">
      <alignment vertical="center" wrapText="1"/>
      <protection/>
    </xf>
    <xf numFmtId="9" fontId="0" fillId="0" borderId="55" xfId="24" applyFont="1" applyFill="1" applyBorder="1" applyAlignment="1">
      <alignment vertical="center"/>
    </xf>
    <xf numFmtId="1" fontId="5" fillId="0" borderId="38" xfId="23" applyNumberFormat="1" applyFont="1" applyFill="1" applyBorder="1" applyAlignment="1">
      <alignment vertical="center" wrapText="1"/>
      <protection/>
    </xf>
    <xf numFmtId="1" fontId="5" fillId="0" borderId="3" xfId="23" applyNumberFormat="1" applyFont="1" applyFill="1" applyBorder="1" applyAlignment="1">
      <alignment vertical="center" wrapText="1"/>
      <protection/>
    </xf>
    <xf numFmtId="0" fontId="0" fillId="0" borderId="43" xfId="0" applyFont="1" applyFill="1" applyBorder="1" applyAlignment="1">
      <alignment horizontal="left"/>
    </xf>
    <xf numFmtId="1" fontId="5" fillId="0" borderId="8" xfId="21" applyNumberFormat="1" applyFont="1" applyFill="1" applyBorder="1" applyAlignment="1">
      <alignment horizontal="right" wrapText="1"/>
      <protection/>
    </xf>
    <xf numFmtId="9" fontId="10" fillId="0" borderId="38" xfId="24" applyFont="1" applyFill="1" applyBorder="1" applyAlignment="1">
      <alignment horizontal="right" vertical="center" wrapText="1"/>
    </xf>
    <xf numFmtId="9" fontId="10" fillId="0" borderId="3" xfId="24" applyFont="1" applyFill="1" applyBorder="1" applyAlignment="1">
      <alignment horizontal="right" vertical="center" wrapText="1"/>
    </xf>
    <xf numFmtId="167" fontId="0" fillId="0" borderId="2" xfId="0" applyNumberFormat="1" applyFont="1" applyFill="1" applyBorder="1" applyAlignment="1">
      <alignment horizontal="left" vertical="center"/>
    </xf>
    <xf numFmtId="0" fontId="5" fillId="0" borderId="2" xfId="21" applyFont="1" applyFill="1" applyBorder="1" applyAlignment="1">
      <alignment horizontal="right" wrapText="1"/>
      <protection/>
    </xf>
    <xf numFmtId="1" fontId="5" fillId="0" borderId="2" xfId="21" applyNumberFormat="1" applyFont="1" applyFill="1" applyBorder="1" applyAlignment="1">
      <alignment horizontal="right" wrapText="1"/>
      <protection/>
    </xf>
    <xf numFmtId="0" fontId="5" fillId="0" borderId="3" xfId="21" applyFont="1" applyFill="1" applyBorder="1" applyAlignment="1">
      <alignment horizontal="right" wrapText="1"/>
      <protection/>
    </xf>
    <xf numFmtId="0" fontId="0" fillId="0" borderId="42" xfId="0" applyFont="1" applyFill="1" applyBorder="1" applyAlignment="1">
      <alignment horizontal="left" vertical="center" wrapText="1"/>
    </xf>
    <xf numFmtId="1" fontId="0" fillId="0" borderId="28" xfId="15" applyNumberFormat="1" applyFont="1" applyFill="1" applyBorder="1" applyAlignment="1">
      <alignment horizontal="right" vertical="center"/>
    </xf>
    <xf numFmtId="9" fontId="0" fillId="0" borderId="55" xfId="24" applyFont="1" applyFill="1" applyBorder="1" applyAlignment="1">
      <alignment/>
    </xf>
    <xf numFmtId="1" fontId="5" fillId="0" borderId="38" xfId="22" applyNumberFormat="1" applyFont="1" applyFill="1" applyBorder="1" applyAlignment="1">
      <alignment horizontal="right"/>
      <protection/>
    </xf>
    <xf numFmtId="9" fontId="0" fillId="0" borderId="56" xfId="24" applyFont="1" applyFill="1" applyBorder="1" applyAlignment="1">
      <alignment/>
    </xf>
    <xf numFmtId="1" fontId="5" fillId="0" borderId="36" xfId="21" applyNumberFormat="1" applyFont="1" applyFill="1" applyBorder="1" applyAlignment="1">
      <alignment horizontal="right" wrapText="1"/>
      <protection/>
    </xf>
    <xf numFmtId="1" fontId="6" fillId="0" borderId="8" xfId="0" applyNumberFormat="1" applyFont="1" applyFill="1" applyBorder="1" applyAlignment="1">
      <alignment/>
    </xf>
    <xf numFmtId="1" fontId="5" fillId="0" borderId="50" xfId="22" applyNumberFormat="1" applyFont="1" applyFill="1" applyBorder="1" applyAlignment="1">
      <alignment horizontal="right"/>
      <protection/>
    </xf>
    <xf numFmtId="167" fontId="0" fillId="0" borderId="12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1" fontId="5" fillId="0" borderId="3" xfId="22" applyNumberFormat="1" applyFont="1" applyFill="1" applyBorder="1" applyAlignment="1">
      <alignment horizontal="right" vertical="center" wrapText="1"/>
      <protection/>
    </xf>
    <xf numFmtId="0" fontId="0" fillId="0" borderId="42" xfId="0" applyFont="1" applyFill="1" applyBorder="1" applyAlignment="1">
      <alignment horizontal="left"/>
    </xf>
    <xf numFmtId="1" fontId="5" fillId="0" borderId="37" xfId="22" applyNumberFormat="1" applyFont="1" applyFill="1" applyBorder="1" applyAlignment="1">
      <alignment horizontal="right" vertical="center"/>
      <protection/>
    </xf>
    <xf numFmtId="1" fontId="5" fillId="0" borderId="28" xfId="22" applyNumberFormat="1" applyFont="1" applyFill="1" applyBorder="1" applyAlignment="1">
      <alignment horizontal="right" vertical="center" wrapText="1"/>
      <protection/>
    </xf>
    <xf numFmtId="9" fontId="0" fillId="0" borderId="55" xfId="24" applyFont="1" applyFill="1" applyBorder="1" applyAlignment="1">
      <alignment horizontal="right" vertical="center"/>
    </xf>
    <xf numFmtId="1" fontId="5" fillId="0" borderId="38" xfId="22" applyNumberFormat="1" applyFont="1" applyFill="1" applyBorder="1" applyAlignment="1">
      <alignment horizontal="right" vertical="center"/>
      <protection/>
    </xf>
    <xf numFmtId="1" fontId="5" fillId="0" borderId="3" xfId="22" applyNumberFormat="1" applyFont="1" applyFill="1" applyBorder="1" applyAlignment="1">
      <alignment horizontal="right" vertical="center" wrapText="1"/>
      <protection/>
    </xf>
    <xf numFmtId="9" fontId="0" fillId="0" borderId="56" xfId="24" applyFont="1" applyFill="1" applyBorder="1" applyAlignment="1">
      <alignment horizontal="right" vertical="center"/>
    </xf>
    <xf numFmtId="9" fontId="0" fillId="0" borderId="3" xfId="24" applyFont="1" applyFill="1" applyBorder="1" applyAlignment="1">
      <alignment horizontal="center" vertical="center"/>
    </xf>
    <xf numFmtId="9" fontId="0" fillId="0" borderId="12" xfId="24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right"/>
    </xf>
    <xf numFmtId="1" fontId="0" fillId="0" borderId="26" xfId="0" applyNumberFormat="1" applyFill="1" applyBorder="1" applyAlignment="1">
      <alignment/>
    </xf>
    <xf numFmtId="0" fontId="1" fillId="0" borderId="53" xfId="0" applyFont="1" applyFill="1" applyBorder="1" applyAlignment="1">
      <alignment/>
    </xf>
    <xf numFmtId="1" fontId="5" fillId="0" borderId="38" xfId="22" applyNumberFormat="1" applyFont="1" applyFill="1" applyBorder="1" applyAlignment="1">
      <alignment horizontal="right" vertical="center"/>
      <protection/>
    </xf>
    <xf numFmtId="0" fontId="0" fillId="0" borderId="53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" fontId="6" fillId="0" borderId="56" xfId="0" applyNumberFormat="1" applyFont="1" applyFill="1" applyBorder="1" applyAlignment="1">
      <alignment/>
    </xf>
    <xf numFmtId="1" fontId="5" fillId="0" borderId="38" xfId="22" applyNumberFormat="1" applyFont="1" applyFill="1" applyBorder="1" applyAlignment="1">
      <alignment horizontal="right" vertical="center" wrapText="1"/>
      <protection/>
    </xf>
    <xf numFmtId="1" fontId="1" fillId="0" borderId="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57" xfId="0" applyFont="1" applyFill="1" applyBorder="1" applyAlignment="1">
      <alignment horizontal="right"/>
    </xf>
    <xf numFmtId="0" fontId="11" fillId="0" borderId="9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9" fontId="0" fillId="0" borderId="52" xfId="24" applyFont="1" applyFill="1" applyBorder="1" applyAlignment="1">
      <alignment/>
    </xf>
    <xf numFmtId="0" fontId="0" fillId="0" borderId="7" xfId="0" applyFont="1" applyFill="1" applyBorder="1" applyAlignment="1">
      <alignment horizontal="left" vertical="center" wrapText="1"/>
    </xf>
    <xf numFmtId="1" fontId="5" fillId="0" borderId="35" xfId="24" applyNumberFormat="1" applyFont="1" applyFill="1" applyBorder="1" applyAlignment="1">
      <alignment horizontal="right" vertical="center" wrapText="1"/>
    </xf>
    <xf numFmtId="0" fontId="5" fillId="0" borderId="28" xfId="21" applyFont="1" applyFill="1" applyBorder="1" applyAlignment="1">
      <alignment horizontal="right" wrapText="1"/>
      <protection/>
    </xf>
    <xf numFmtId="0" fontId="5" fillId="0" borderId="27" xfId="21" applyFont="1" applyFill="1" applyBorder="1" applyAlignment="1">
      <alignment horizontal="right" wrapText="1"/>
      <protection/>
    </xf>
    <xf numFmtId="9" fontId="0" fillId="0" borderId="3" xfId="24" applyFont="1" applyFill="1" applyBorder="1" applyAlignment="1">
      <alignment vertical="center"/>
    </xf>
    <xf numFmtId="1" fontId="5" fillId="0" borderId="35" xfId="23" applyNumberFormat="1" applyFont="1" applyFill="1" applyBorder="1" applyAlignment="1">
      <alignment vertical="center" wrapText="1"/>
      <protection/>
    </xf>
    <xf numFmtId="9" fontId="0" fillId="0" borderId="56" xfId="24" applyFont="1" applyFill="1" applyBorder="1" applyAlignment="1">
      <alignment vertical="center"/>
    </xf>
    <xf numFmtId="9" fontId="0" fillId="0" borderId="26" xfId="24" applyFont="1" applyFill="1" applyBorder="1" applyAlignment="1">
      <alignment vertical="center"/>
    </xf>
    <xf numFmtId="9" fontId="0" fillId="0" borderId="52" xfId="24" applyFont="1" applyFill="1" applyBorder="1" applyAlignment="1">
      <alignment vertical="center"/>
    </xf>
    <xf numFmtId="0" fontId="6" fillId="0" borderId="35" xfId="0" applyFont="1" applyFill="1" applyBorder="1" applyAlignment="1">
      <alignment horizontal="right"/>
    </xf>
    <xf numFmtId="9" fontId="0" fillId="0" borderId="56" xfId="24" applyFont="1" applyFill="1" applyBorder="1" applyAlignment="1">
      <alignment/>
    </xf>
    <xf numFmtId="1" fontId="5" fillId="0" borderId="50" xfId="23" applyNumberFormat="1" applyFont="1" applyFill="1" applyBorder="1" applyAlignment="1">
      <alignment vertical="center" wrapText="1"/>
      <protection/>
    </xf>
    <xf numFmtId="1" fontId="5" fillId="0" borderId="26" xfId="23" applyNumberFormat="1" applyFont="1" applyFill="1" applyBorder="1" applyAlignment="1">
      <alignment vertical="center" wrapText="1"/>
      <protection/>
    </xf>
    <xf numFmtId="167" fontId="0" fillId="0" borderId="9" xfId="0" applyNumberFormat="1" applyFont="1" applyFill="1" applyBorder="1" applyAlignment="1">
      <alignment horizontal="left" vertical="center"/>
    </xf>
    <xf numFmtId="9" fontId="0" fillId="0" borderId="12" xfId="24" applyFont="1" applyFill="1" applyBorder="1" applyAlignment="1">
      <alignment/>
    </xf>
    <xf numFmtId="1" fontId="5" fillId="0" borderId="58" xfId="22" applyNumberFormat="1" applyFont="1" applyFill="1" applyBorder="1" applyAlignment="1">
      <alignment horizontal="right" wrapText="1"/>
      <protection/>
    </xf>
    <xf numFmtId="1" fontId="5" fillId="0" borderId="17" xfId="22" applyNumberFormat="1" applyFont="1" applyFill="1" applyBorder="1" applyAlignment="1">
      <alignment horizontal="right" wrapText="1"/>
      <protection/>
    </xf>
    <xf numFmtId="1" fontId="5" fillId="0" borderId="50" xfId="23" applyNumberFormat="1" applyFont="1" applyFill="1" applyBorder="1" applyAlignment="1">
      <alignment horizontal="right" vertical="center" wrapText="1"/>
      <protection/>
    </xf>
    <xf numFmtId="1" fontId="5" fillId="0" borderId="26" xfId="23" applyNumberFormat="1" applyFont="1" applyFill="1" applyBorder="1" applyAlignment="1">
      <alignment horizontal="right" vertical="center" wrapText="1"/>
      <protection/>
    </xf>
    <xf numFmtId="0" fontId="6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CSR_Class_all" xfId="21"/>
    <cellStyle name="Normal_Sheet1" xfId="22"/>
    <cellStyle name="Normal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tabSelected="1" workbookViewId="0" topLeftCell="A1">
      <pane ySplit="4" topLeftCell="BM5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6.28125" style="5" bestFit="1" customWidth="1"/>
    <col min="2" max="2" width="22.140625" style="32" bestFit="1" customWidth="1"/>
    <col min="3" max="6" width="10.57421875" style="10" customWidth="1"/>
    <col min="7" max="7" width="10.57421875" style="11" customWidth="1"/>
    <col min="8" max="8" width="14.57421875" style="32" bestFit="1" customWidth="1"/>
    <col min="9" max="9" width="0.9921875" style="33" customWidth="1"/>
    <col min="10" max="10" width="12.57421875" style="33" bestFit="1" customWidth="1"/>
    <col min="11" max="11" width="7.28125" style="1" bestFit="1" customWidth="1"/>
    <col min="12" max="12" width="12.57421875" style="1" customWidth="1"/>
    <col min="13" max="13" width="7.28125" style="54" customWidth="1"/>
    <col min="14" max="14" width="9.28125" style="1" bestFit="1" customWidth="1"/>
    <col min="15" max="15" width="14.140625" style="1" bestFit="1" customWidth="1"/>
    <col min="16" max="16" width="17.00390625" style="1" bestFit="1" customWidth="1"/>
    <col min="17" max="17" width="11.421875" style="1" customWidth="1"/>
    <col min="18" max="18" width="7.421875" style="1" customWidth="1"/>
    <col min="19" max="19" width="25.57421875" style="1" customWidth="1"/>
    <col min="20" max="20" width="9.28125" style="1" bestFit="1" customWidth="1"/>
    <col min="21" max="21" width="14.140625" style="1" bestFit="1" customWidth="1"/>
    <col min="22" max="22" width="17.28125" style="1" bestFit="1" customWidth="1"/>
    <col min="23" max="23" width="25.57421875" style="1" bestFit="1" customWidth="1"/>
    <col min="24" max="24" width="18.8515625" style="1" customWidth="1"/>
    <col min="25" max="16384" width="18.7109375" style="1" customWidth="1"/>
  </cols>
  <sheetData>
    <row r="1" spans="1:13" ht="15.75">
      <c r="A1" s="17"/>
      <c r="B1" s="28"/>
      <c r="C1" s="72" t="s">
        <v>91</v>
      </c>
      <c r="D1" s="72"/>
      <c r="E1" s="72"/>
      <c r="F1" s="72"/>
      <c r="G1" s="72"/>
      <c r="H1" s="28"/>
      <c r="I1" s="145"/>
      <c r="J1" s="74" t="s">
        <v>89</v>
      </c>
      <c r="K1" s="75"/>
      <c r="L1" s="75"/>
      <c r="M1" s="76"/>
    </row>
    <row r="2" spans="2:13" ht="72.75" customHeight="1">
      <c r="B2" s="29"/>
      <c r="C2" s="73"/>
      <c r="D2" s="73"/>
      <c r="E2" s="73"/>
      <c r="F2" s="73"/>
      <c r="G2" s="73"/>
      <c r="H2" s="29"/>
      <c r="I2" s="146"/>
      <c r="J2" s="77" t="s">
        <v>90</v>
      </c>
      <c r="K2" s="78"/>
      <c r="L2" s="78"/>
      <c r="M2" s="79"/>
    </row>
    <row r="3" spans="1:20" ht="30">
      <c r="A3" s="30" t="s">
        <v>57</v>
      </c>
      <c r="B3" s="82" t="s">
        <v>81</v>
      </c>
      <c r="C3" s="68" t="s">
        <v>85</v>
      </c>
      <c r="D3" s="68" t="s">
        <v>93</v>
      </c>
      <c r="E3" s="68" t="s">
        <v>55</v>
      </c>
      <c r="F3" s="68" t="s">
        <v>94</v>
      </c>
      <c r="G3" s="44" t="s">
        <v>56</v>
      </c>
      <c r="H3" s="141" t="s">
        <v>80</v>
      </c>
      <c r="J3" s="51" t="s">
        <v>83</v>
      </c>
      <c r="K3" s="84" t="s">
        <v>92</v>
      </c>
      <c r="L3" s="44" t="s">
        <v>82</v>
      </c>
      <c r="M3" s="80" t="s">
        <v>84</v>
      </c>
      <c r="O3" s="93"/>
      <c r="P3" s="13"/>
      <c r="Q3" s="13"/>
      <c r="R3" s="13"/>
      <c r="S3" s="13"/>
      <c r="T3" s="13"/>
    </row>
    <row r="4" spans="1:20" ht="35.25" thickBot="1">
      <c r="A4" s="256" t="s">
        <v>30</v>
      </c>
      <c r="B4" s="83"/>
      <c r="C4" s="69" t="s">
        <v>86</v>
      </c>
      <c r="D4" s="69" t="s">
        <v>95</v>
      </c>
      <c r="E4" s="69" t="s">
        <v>87</v>
      </c>
      <c r="F4" s="69" t="s">
        <v>96</v>
      </c>
      <c r="G4" s="62" t="s">
        <v>97</v>
      </c>
      <c r="H4" s="142"/>
      <c r="I4" s="147"/>
      <c r="J4" s="63" t="s">
        <v>88</v>
      </c>
      <c r="K4" s="85"/>
      <c r="L4" s="64" t="s">
        <v>88</v>
      </c>
      <c r="M4" s="81"/>
      <c r="N4" s="3"/>
      <c r="O4" s="94"/>
      <c r="P4" s="13"/>
      <c r="Q4" s="13"/>
      <c r="R4" s="13"/>
      <c r="S4" s="13"/>
      <c r="T4" s="15"/>
    </row>
    <row r="5" spans="1:19" ht="15.75">
      <c r="A5" s="17" t="s">
        <v>65</v>
      </c>
      <c r="B5" s="18" t="s">
        <v>66</v>
      </c>
      <c r="C5" s="38">
        <v>0</v>
      </c>
      <c r="D5" s="131">
        <v>130.2354</v>
      </c>
      <c r="E5" s="98">
        <v>63.84140000000001</v>
      </c>
      <c r="F5" s="98">
        <v>26.808000000000003</v>
      </c>
      <c r="G5" s="99">
        <v>14.1112</v>
      </c>
      <c r="H5" s="47">
        <f>SUM(C5:G5)</f>
        <v>234.99599999999998</v>
      </c>
      <c r="I5" s="148"/>
      <c r="J5" s="106">
        <v>2789.689999999988</v>
      </c>
      <c r="K5" s="113">
        <f>J5/(J5+L5)</f>
        <v>0.45329730817096514</v>
      </c>
      <c r="L5" s="61">
        <v>3364.527000000002</v>
      </c>
      <c r="M5" s="86">
        <f>L5/(L5+J5)</f>
        <v>0.5467026918290349</v>
      </c>
      <c r="N5" s="3"/>
      <c r="O5" s="94"/>
      <c r="P5" s="93"/>
      <c r="Q5" s="93"/>
      <c r="R5" s="93"/>
      <c r="S5" s="14"/>
    </row>
    <row r="6" spans="1:19" ht="15">
      <c r="A6" s="257" t="s">
        <v>31</v>
      </c>
      <c r="B6" s="19" t="s">
        <v>67</v>
      </c>
      <c r="C6" s="38">
        <v>0</v>
      </c>
      <c r="D6" s="99">
        <v>30.970499999999998</v>
      </c>
      <c r="E6" s="38">
        <v>0</v>
      </c>
      <c r="F6" s="98">
        <v>1.141</v>
      </c>
      <c r="G6" s="99">
        <v>219.40419999999997</v>
      </c>
      <c r="H6" s="31">
        <f>SUM(C6:G6)</f>
        <v>251.51569999999998</v>
      </c>
      <c r="I6" s="148"/>
      <c r="J6" s="107">
        <v>1525.5349999999744</v>
      </c>
      <c r="K6" s="114">
        <f>J6/(J6+L6)</f>
        <v>0.24425325543452592</v>
      </c>
      <c r="L6" s="36">
        <v>4720.175000000032</v>
      </c>
      <c r="M6" s="87">
        <f>L6/(L6+J6)</f>
        <v>0.7557467445654741</v>
      </c>
      <c r="N6" s="2"/>
      <c r="O6" s="94"/>
      <c r="P6" s="95"/>
      <c r="Q6" s="95"/>
      <c r="R6" s="94"/>
      <c r="S6" s="14"/>
    </row>
    <row r="7" spans="2:19" ht="15.75">
      <c r="B7" s="19" t="s">
        <v>68</v>
      </c>
      <c r="C7" s="38">
        <v>0</v>
      </c>
      <c r="D7" s="99">
        <v>217.73940000000002</v>
      </c>
      <c r="E7" s="98">
        <v>104.8604</v>
      </c>
      <c r="F7" s="98">
        <v>121.22630000000001</v>
      </c>
      <c r="G7" s="99">
        <v>364.1895999999999</v>
      </c>
      <c r="H7" s="31">
        <f>SUM(C7:G7)</f>
        <v>808.0156999999999</v>
      </c>
      <c r="I7" s="148"/>
      <c r="J7" s="107">
        <v>8819.445999999996</v>
      </c>
      <c r="K7" s="114"/>
      <c r="L7" s="36">
        <v>9802.751000000033</v>
      </c>
      <c r="M7" s="87"/>
      <c r="N7" s="2"/>
      <c r="O7" s="94"/>
      <c r="P7" s="95"/>
      <c r="Q7" s="95"/>
      <c r="R7" s="94"/>
      <c r="S7" s="14"/>
    </row>
    <row r="8" spans="2:19" ht="15.75">
      <c r="B8" s="20" t="s">
        <v>62</v>
      </c>
      <c r="C8" s="100">
        <v>20.224700000000002</v>
      </c>
      <c r="D8" s="101">
        <v>135.809</v>
      </c>
      <c r="E8" s="100">
        <v>89.5212</v>
      </c>
      <c r="F8" s="100">
        <v>35.4041</v>
      </c>
      <c r="G8" s="101">
        <v>54.7748</v>
      </c>
      <c r="H8" s="45">
        <f>SUM(C8:G8)</f>
        <v>335.7338</v>
      </c>
      <c r="I8" s="148"/>
      <c r="J8" s="107">
        <v>4363.683999999994</v>
      </c>
      <c r="K8" s="114">
        <f>J8/(J8+L8)</f>
        <v>0.4296824550627329</v>
      </c>
      <c r="L8" s="36">
        <v>5791.917999999991</v>
      </c>
      <c r="M8" s="87">
        <f>L8/(L8+J8)</f>
        <v>0.570317544937267</v>
      </c>
      <c r="N8" s="2"/>
      <c r="O8" s="94"/>
      <c r="P8" s="95"/>
      <c r="Q8" s="95"/>
      <c r="R8" s="94"/>
      <c r="S8" s="14"/>
    </row>
    <row r="9" spans="2:19" ht="15.75">
      <c r="B9" s="21" t="s">
        <v>59</v>
      </c>
      <c r="C9" s="6">
        <f aca="true" t="shared" si="0" ref="C9:H9">SUM(C5:C8)</f>
        <v>20.224700000000002</v>
      </c>
      <c r="D9" s="7">
        <f t="shared" si="0"/>
        <v>514.7543</v>
      </c>
      <c r="E9" s="6">
        <f t="shared" si="0"/>
        <v>258.22299999999996</v>
      </c>
      <c r="F9" s="6">
        <f t="shared" si="0"/>
        <v>184.57940000000002</v>
      </c>
      <c r="G9" s="7">
        <f t="shared" si="0"/>
        <v>652.4798</v>
      </c>
      <c r="H9" s="31">
        <f t="shared" si="0"/>
        <v>1630.2612</v>
      </c>
      <c r="I9" s="148"/>
      <c r="J9" s="108">
        <f>SUM(J5:J8)</f>
        <v>17498.354999999952</v>
      </c>
      <c r="K9" s="115">
        <f>J9/(J9+L9)</f>
        <v>0.4249470939701709</v>
      </c>
      <c r="L9" s="123">
        <f>SUM(L5:L8)</f>
        <v>23679.371000000057</v>
      </c>
      <c r="M9" s="55">
        <f>L9/(L9+J9)</f>
        <v>0.5750529060298292</v>
      </c>
      <c r="N9" s="2"/>
      <c r="O9" s="94"/>
      <c r="P9" s="95"/>
      <c r="Q9" s="95"/>
      <c r="R9" s="94"/>
      <c r="S9" s="14"/>
    </row>
    <row r="10" spans="1:19" ht="51.75" thickBot="1">
      <c r="A10" s="22"/>
      <c r="B10" s="23" t="s">
        <v>60</v>
      </c>
      <c r="C10" s="8">
        <f>C9/$H$9</f>
        <v>0.012405803438123905</v>
      </c>
      <c r="D10" s="9">
        <f>D9/$H$9</f>
        <v>0.3157495866306577</v>
      </c>
      <c r="E10" s="8">
        <f>E9/$H$9</f>
        <v>0.15839363655345534</v>
      </c>
      <c r="F10" s="8">
        <f>F9/$H$9</f>
        <v>0.11322075260087158</v>
      </c>
      <c r="G10" s="9">
        <f>G9/$H$9</f>
        <v>0.40023022077689147</v>
      </c>
      <c r="H10" s="46"/>
      <c r="I10" s="149"/>
      <c r="J10" s="109"/>
      <c r="K10" s="116"/>
      <c r="L10" s="124"/>
      <c r="M10" s="56"/>
      <c r="N10" s="2"/>
      <c r="O10" s="94"/>
      <c r="P10" s="95"/>
      <c r="Q10" s="95"/>
      <c r="R10" s="94"/>
      <c r="S10" s="14"/>
    </row>
    <row r="11" spans="1:19" ht="15.75">
      <c r="A11" s="17" t="s">
        <v>73</v>
      </c>
      <c r="B11" s="18" t="s">
        <v>66</v>
      </c>
      <c r="C11" s="60">
        <v>0</v>
      </c>
      <c r="D11" s="102">
        <v>319.88960000000003</v>
      </c>
      <c r="E11" s="102">
        <v>3.7767</v>
      </c>
      <c r="F11" s="60">
        <v>0</v>
      </c>
      <c r="G11" s="103">
        <v>5.8579</v>
      </c>
      <c r="H11" s="47">
        <f>SUM(C11:G11)</f>
        <v>329.5242</v>
      </c>
      <c r="I11" s="148"/>
      <c r="J11" s="106">
        <v>4863.930000000051</v>
      </c>
      <c r="K11" s="113">
        <f>J11/(J11+L11)</f>
        <v>0.5556248573506376</v>
      </c>
      <c r="L11" s="61">
        <v>3890.0519999999524</v>
      </c>
      <c r="M11" s="86">
        <f>L11/(L11+J11)</f>
        <v>0.4443751426493624</v>
      </c>
      <c r="N11" s="3"/>
      <c r="O11" s="94"/>
      <c r="P11" s="3"/>
      <c r="Q11" s="3"/>
      <c r="R11" s="14"/>
      <c r="S11" s="14"/>
    </row>
    <row r="12" spans="1:19" ht="15">
      <c r="A12" s="257" t="s">
        <v>32</v>
      </c>
      <c r="B12" s="20" t="s">
        <v>67</v>
      </c>
      <c r="C12" s="57">
        <v>0</v>
      </c>
      <c r="D12" s="104">
        <v>2.5308</v>
      </c>
      <c r="E12" s="104">
        <v>2.4718999999999998</v>
      </c>
      <c r="F12" s="104">
        <v>8.196499999999999</v>
      </c>
      <c r="G12" s="105">
        <v>181.1789</v>
      </c>
      <c r="H12" s="45">
        <f>SUM(C12:G12)</f>
        <v>194.3781</v>
      </c>
      <c r="I12" s="148"/>
      <c r="J12" s="107">
        <v>997.0479999999952</v>
      </c>
      <c r="K12" s="114">
        <f>J12/(J12+L12)</f>
        <v>0.20845997311685682</v>
      </c>
      <c r="L12" s="36">
        <v>3785.875</v>
      </c>
      <c r="M12" s="87">
        <f>L12/(L12+J12)</f>
        <v>0.7915400268831432</v>
      </c>
      <c r="N12" s="2"/>
      <c r="O12" s="94"/>
      <c r="P12" s="4"/>
      <c r="Q12" s="43"/>
      <c r="R12" s="14"/>
      <c r="S12" s="14"/>
    </row>
    <row r="13" spans="2:19" ht="15.75">
      <c r="B13" s="21" t="s">
        <v>59</v>
      </c>
      <c r="C13" s="6">
        <f aca="true" t="shared" si="1" ref="C13:H13">SUM(C11:C12)</f>
        <v>0</v>
      </c>
      <c r="D13" s="6">
        <f t="shared" si="1"/>
        <v>322.42040000000003</v>
      </c>
      <c r="E13" s="6">
        <f t="shared" si="1"/>
        <v>6.2486</v>
      </c>
      <c r="F13" s="6">
        <f t="shared" si="1"/>
        <v>8.196499999999999</v>
      </c>
      <c r="G13" s="7">
        <f t="shared" si="1"/>
        <v>187.0368</v>
      </c>
      <c r="H13" s="31">
        <f t="shared" si="1"/>
        <v>523.9023</v>
      </c>
      <c r="I13" s="148"/>
      <c r="J13" s="108">
        <f>SUM(J11:J12)</f>
        <v>5860.978000000046</v>
      </c>
      <c r="K13" s="115">
        <f>J13/(J13+L13)</f>
        <v>0.4329629261637019</v>
      </c>
      <c r="L13" s="123">
        <f>SUM(L11:L12)</f>
        <v>7675.926999999952</v>
      </c>
      <c r="M13" s="55">
        <f>L13/(L13+J13)</f>
        <v>0.5670370738362981</v>
      </c>
      <c r="N13" s="2"/>
      <c r="O13" s="94"/>
      <c r="P13" s="4"/>
      <c r="Q13" s="43"/>
      <c r="R13" s="14"/>
      <c r="S13" s="14"/>
    </row>
    <row r="14" spans="1:19" ht="51.75" thickBot="1">
      <c r="A14" s="34"/>
      <c r="B14" s="35" t="s">
        <v>60</v>
      </c>
      <c r="C14" s="12">
        <f>C13/$H$13</f>
        <v>0</v>
      </c>
      <c r="D14" s="12">
        <f>D13/$H$13</f>
        <v>0.6154208523230382</v>
      </c>
      <c r="E14" s="12">
        <f>E13/$H$13</f>
        <v>0.011927032960153067</v>
      </c>
      <c r="F14" s="12">
        <f>F13/$H$13</f>
        <v>0.015645092606006883</v>
      </c>
      <c r="G14" s="24">
        <f>G13/$H$13</f>
        <v>0.357007022110802</v>
      </c>
      <c r="H14" s="59"/>
      <c r="I14" s="149"/>
      <c r="J14" s="110"/>
      <c r="K14" s="117"/>
      <c r="L14" s="125"/>
      <c r="M14" s="53"/>
      <c r="N14" s="2"/>
      <c r="O14" s="93"/>
      <c r="P14" s="93"/>
      <c r="Q14" s="93"/>
      <c r="R14" s="93"/>
      <c r="S14" s="14"/>
    </row>
    <row r="15" spans="1:19" ht="15.75">
      <c r="A15" s="17" t="s">
        <v>25</v>
      </c>
      <c r="B15" s="18">
        <v>5816000</v>
      </c>
      <c r="C15" s="128">
        <v>6.1895</v>
      </c>
      <c r="D15" s="128">
        <v>644.9927000000001</v>
      </c>
      <c r="E15" s="128">
        <v>8.9898</v>
      </c>
      <c r="F15" s="128">
        <v>0</v>
      </c>
      <c r="G15" s="128">
        <v>7.018400000000001</v>
      </c>
      <c r="H15" s="47">
        <f>SUM(C15:G15)</f>
        <v>667.1904000000001</v>
      </c>
      <c r="I15" s="148"/>
      <c r="J15" s="150">
        <v>11132.654999999995</v>
      </c>
      <c r="K15" s="113">
        <f>J15/(J15+L15)</f>
        <v>0.6913674389939218</v>
      </c>
      <c r="L15" s="128">
        <v>4969.716000000004</v>
      </c>
      <c r="M15" s="86">
        <f>L15/(L15+J15)</f>
        <v>0.30863256100607817</v>
      </c>
      <c r="N15" s="3"/>
      <c r="O15" s="95"/>
      <c r="P15" s="95"/>
      <c r="Q15" s="95"/>
      <c r="R15" s="183"/>
      <c r="S15" s="14"/>
    </row>
    <row r="16" spans="1:19" ht="15">
      <c r="A16" s="257" t="s">
        <v>33</v>
      </c>
      <c r="B16" s="19">
        <v>5821000</v>
      </c>
      <c r="C16" s="129">
        <v>52.435599999999994</v>
      </c>
      <c r="D16" s="129">
        <v>230.76969999999994</v>
      </c>
      <c r="E16" s="129">
        <v>26.1907</v>
      </c>
      <c r="F16" s="129">
        <v>44.1564</v>
      </c>
      <c r="G16" s="129">
        <v>1.592</v>
      </c>
      <c r="H16" s="31">
        <f>SUM(C16:G16)</f>
        <v>355.14439999999996</v>
      </c>
      <c r="I16" s="148"/>
      <c r="J16" s="151">
        <v>4973.252999999995</v>
      </c>
      <c r="K16" s="114">
        <f>J16/(J16+L16)</f>
        <v>0.4155940712375395</v>
      </c>
      <c r="L16" s="129">
        <v>6993.359000000007</v>
      </c>
      <c r="M16" s="87">
        <f>L16/(L16+J16)</f>
        <v>0.5844059287624606</v>
      </c>
      <c r="N16" s="2"/>
      <c r="O16" s="95"/>
      <c r="P16" s="95"/>
      <c r="Q16" s="95"/>
      <c r="R16" s="183"/>
      <c r="S16" s="14"/>
    </row>
    <row r="17" spans="2:19" ht="15.75">
      <c r="B17" s="20">
        <v>5826000</v>
      </c>
      <c r="C17" s="130">
        <v>0.125</v>
      </c>
      <c r="D17" s="130">
        <v>23.304699999999997</v>
      </c>
      <c r="E17" s="101">
        <v>0</v>
      </c>
      <c r="F17" s="101">
        <v>0</v>
      </c>
      <c r="G17" s="101">
        <v>0</v>
      </c>
      <c r="H17" s="45">
        <f>SUM(C17:G17)</f>
        <v>23.429699999999997</v>
      </c>
      <c r="I17" s="148"/>
      <c r="J17" s="152">
        <v>76.27400000000034</v>
      </c>
      <c r="K17" s="118">
        <f>J17/(J17+L17)</f>
        <v>0.09695867999720383</v>
      </c>
      <c r="L17" s="130">
        <v>710.3909999999996</v>
      </c>
      <c r="M17" s="88">
        <f>L17/(L17+J17)</f>
        <v>0.9030413200027961</v>
      </c>
      <c r="N17" s="2"/>
      <c r="O17" s="95"/>
      <c r="P17" s="95"/>
      <c r="Q17" s="95"/>
      <c r="R17" s="183"/>
      <c r="S17" s="14"/>
    </row>
    <row r="18" spans="2:19" ht="15.75">
      <c r="B18" s="21" t="s">
        <v>59</v>
      </c>
      <c r="C18" s="6">
        <f aca="true" t="shared" si="2" ref="C18:H18">SUM(C15:C17)</f>
        <v>58.750099999999996</v>
      </c>
      <c r="D18" s="7">
        <f t="shared" si="2"/>
        <v>899.0671000000001</v>
      </c>
      <c r="E18" s="7">
        <f t="shared" si="2"/>
        <v>35.1805</v>
      </c>
      <c r="F18" s="7">
        <f t="shared" si="2"/>
        <v>44.1564</v>
      </c>
      <c r="G18" s="7">
        <f t="shared" si="2"/>
        <v>8.6104</v>
      </c>
      <c r="H18" s="31">
        <f t="shared" si="2"/>
        <v>1045.7645</v>
      </c>
      <c r="I18" s="148"/>
      <c r="J18" s="111">
        <f>SUM(J15:J17)</f>
        <v>16182.18199999999</v>
      </c>
      <c r="K18" s="119">
        <f>J18/(J18+L18)</f>
        <v>0.5607977336014076</v>
      </c>
      <c r="L18" s="7">
        <f>SUM(L15:L17)</f>
        <v>12673.466000000011</v>
      </c>
      <c r="M18" s="52">
        <f>L18/(L18+J18)</f>
        <v>0.43920226639859244</v>
      </c>
      <c r="N18" s="2"/>
      <c r="O18" s="95"/>
      <c r="P18" s="95"/>
      <c r="Q18" s="95"/>
      <c r="R18" s="183"/>
      <c r="S18" s="14"/>
    </row>
    <row r="19" spans="1:19" ht="51.75" thickBot="1">
      <c r="A19" s="22"/>
      <c r="B19" s="23" t="s">
        <v>60</v>
      </c>
      <c r="C19" s="8">
        <f>C18/$H$18</f>
        <v>0.05617909194660939</v>
      </c>
      <c r="D19" s="8">
        <f>D18/$H$9</f>
        <v>0.5514865347957739</v>
      </c>
      <c r="E19" s="8">
        <f>E18/$H$9</f>
        <v>0.021579670791404472</v>
      </c>
      <c r="F19" s="8">
        <f>F18/$H$9</f>
        <v>0.02708547562807727</v>
      </c>
      <c r="G19" s="9">
        <f>G18/$H$9</f>
        <v>0.005281607634408524</v>
      </c>
      <c r="H19" s="46"/>
      <c r="I19" s="149"/>
      <c r="J19" s="109"/>
      <c r="K19" s="116"/>
      <c r="L19" s="124"/>
      <c r="M19" s="56"/>
      <c r="N19" s="2"/>
      <c r="O19" s="95"/>
      <c r="P19" s="95"/>
      <c r="Q19" s="95"/>
      <c r="R19" s="183"/>
      <c r="S19" s="14"/>
    </row>
    <row r="20" spans="1:19" ht="15.75">
      <c r="A20" s="17" t="s">
        <v>77</v>
      </c>
      <c r="B20" s="18">
        <v>5806000</v>
      </c>
      <c r="C20" s="131">
        <v>10.218599999999997</v>
      </c>
      <c r="D20" s="131">
        <v>336.40150000000006</v>
      </c>
      <c r="E20" s="61">
        <v>0</v>
      </c>
      <c r="F20" s="61">
        <v>0</v>
      </c>
      <c r="G20" s="61">
        <v>0</v>
      </c>
      <c r="H20" s="47">
        <f>SUM(C20:G20)</f>
        <v>346.62010000000004</v>
      </c>
      <c r="I20" s="148"/>
      <c r="J20" s="106">
        <v>7632.718000000002</v>
      </c>
      <c r="K20" s="113">
        <f>J20/(J20+L20)</f>
        <v>0.9155163016620719</v>
      </c>
      <c r="L20" s="61">
        <v>704.3460000000005</v>
      </c>
      <c r="M20" s="86">
        <f>L20/(L20+J20)</f>
        <v>0.08448369833792811</v>
      </c>
      <c r="N20" s="2"/>
      <c r="O20" s="95"/>
      <c r="P20" s="95"/>
      <c r="Q20" s="95"/>
      <c r="R20" s="183"/>
      <c r="S20" s="14"/>
    </row>
    <row r="21" spans="1:19" ht="15">
      <c r="A21" s="257" t="s">
        <v>34</v>
      </c>
      <c r="B21" s="20">
        <v>5811000</v>
      </c>
      <c r="C21" s="101">
        <v>15.5079</v>
      </c>
      <c r="D21" s="101">
        <v>134.6589</v>
      </c>
      <c r="E21" s="101">
        <v>8.503599999999999</v>
      </c>
      <c r="F21" s="101">
        <v>64.6069</v>
      </c>
      <c r="G21" s="101">
        <v>233.8395</v>
      </c>
      <c r="H21" s="45">
        <f>SUM(C21:G21)</f>
        <v>457.1168</v>
      </c>
      <c r="I21" s="148"/>
      <c r="J21" s="153">
        <v>10642.438000000002</v>
      </c>
      <c r="K21" s="118">
        <f>J21/(J21+L21)</f>
        <v>0.8668024889125195</v>
      </c>
      <c r="L21" s="58">
        <v>1635.3740000000016</v>
      </c>
      <c r="M21" s="87">
        <f>L21/(L21+J21)</f>
        <v>0.1331975110874805</v>
      </c>
      <c r="N21" s="2"/>
      <c r="O21" s="94"/>
      <c r="P21" s="95"/>
      <c r="Q21" s="95"/>
      <c r="R21" s="94"/>
      <c r="S21" s="14"/>
    </row>
    <row r="22" spans="1:19" ht="15">
      <c r="A22" s="257"/>
      <c r="B22" s="21" t="s">
        <v>59</v>
      </c>
      <c r="C22" s="6">
        <f aca="true" t="shared" si="3" ref="C22:H22">SUM(C20:C21)</f>
        <v>25.726499999999994</v>
      </c>
      <c r="D22" s="6">
        <f t="shared" si="3"/>
        <v>471.0604000000001</v>
      </c>
      <c r="E22" s="6">
        <f t="shared" si="3"/>
        <v>8.503599999999999</v>
      </c>
      <c r="F22" s="6">
        <f t="shared" si="3"/>
        <v>64.6069</v>
      </c>
      <c r="G22" s="7">
        <f t="shared" si="3"/>
        <v>233.8395</v>
      </c>
      <c r="H22" s="31">
        <f t="shared" si="3"/>
        <v>803.7369000000001</v>
      </c>
      <c r="I22" s="148"/>
      <c r="J22" s="111">
        <f>SUM(J20:J21)</f>
        <v>18275.156000000003</v>
      </c>
      <c r="K22" s="119">
        <f>J22/(J22+L22)</f>
        <v>0.8865033192535332</v>
      </c>
      <c r="L22" s="7">
        <f>SUM(L20:L21)</f>
        <v>2339.720000000002</v>
      </c>
      <c r="M22" s="55">
        <f>L22/(L22+J22)</f>
        <v>0.11349668074646685</v>
      </c>
      <c r="N22" s="2"/>
      <c r="O22" s="94"/>
      <c r="P22" s="95"/>
      <c r="Q22" s="95"/>
      <c r="R22" s="94"/>
      <c r="S22" s="14"/>
    </row>
    <row r="23" spans="1:19" ht="51.75" thickBot="1">
      <c r="A23" s="22"/>
      <c r="B23" s="23" t="s">
        <v>60</v>
      </c>
      <c r="C23" s="8">
        <f>C22/$H$22</f>
        <v>0.032008608787278514</v>
      </c>
      <c r="D23" s="8">
        <f>D22/$H$22</f>
        <v>0.586087810575824</v>
      </c>
      <c r="E23" s="8">
        <f>E22/$H$22</f>
        <v>0.010580079127883762</v>
      </c>
      <c r="F23" s="8">
        <f>F22/$H$22</f>
        <v>0.0803831452805016</v>
      </c>
      <c r="G23" s="9">
        <f>G22/$H$22</f>
        <v>0.29094035622851205</v>
      </c>
      <c r="H23" s="46"/>
      <c r="I23" s="149"/>
      <c r="J23" s="109"/>
      <c r="K23" s="116"/>
      <c r="L23" s="124"/>
      <c r="M23" s="56"/>
      <c r="N23" s="2"/>
      <c r="O23" s="94"/>
      <c r="P23" s="95"/>
      <c r="Q23" s="95"/>
      <c r="R23" s="94"/>
      <c r="S23" s="14"/>
    </row>
    <row r="24" spans="1:19" ht="15.75">
      <c r="A24" s="17" t="s">
        <v>75</v>
      </c>
      <c r="B24" s="18">
        <v>5786000</v>
      </c>
      <c r="C24" s="102">
        <v>38.3464</v>
      </c>
      <c r="D24" s="102">
        <v>360.53919999999994</v>
      </c>
      <c r="E24" s="102">
        <v>0</v>
      </c>
      <c r="F24" s="38">
        <v>0</v>
      </c>
      <c r="G24" s="36">
        <v>0</v>
      </c>
      <c r="H24" s="47">
        <f>SUM(C24:G24)</f>
        <v>398.88559999999995</v>
      </c>
      <c r="I24" s="148"/>
      <c r="J24" s="107">
        <v>1953.1309999999994</v>
      </c>
      <c r="K24" s="114">
        <f>J24/(J24+L24)</f>
        <v>0.24966748387975915</v>
      </c>
      <c r="L24" s="36">
        <v>5869.797999999997</v>
      </c>
      <c r="M24" s="87">
        <f>L24/(L24+J24)</f>
        <v>0.7503325161202409</v>
      </c>
      <c r="N24" s="2"/>
      <c r="O24" s="94"/>
      <c r="P24" s="95"/>
      <c r="Q24" s="95"/>
      <c r="R24" s="94"/>
      <c r="S24" s="14"/>
    </row>
    <row r="25" spans="1:19" ht="15">
      <c r="A25" s="227" t="s">
        <v>35</v>
      </c>
      <c r="B25" s="19">
        <v>5791000</v>
      </c>
      <c r="C25" s="102">
        <v>48.2</v>
      </c>
      <c r="D25" s="102">
        <v>311.0376</v>
      </c>
      <c r="E25" s="102">
        <v>40.0135</v>
      </c>
      <c r="F25" s="38">
        <v>0</v>
      </c>
      <c r="G25" s="36">
        <v>0</v>
      </c>
      <c r="H25" s="31">
        <f>SUM(C25:G25)</f>
        <v>399.2511</v>
      </c>
      <c r="I25" s="148"/>
      <c r="J25" s="107">
        <v>6457.605</v>
      </c>
      <c r="K25" s="114">
        <f>J25/(J25+L25)</f>
        <v>0.6865296514325299</v>
      </c>
      <c r="L25" s="36">
        <v>2948.5510000000013</v>
      </c>
      <c r="M25" s="87">
        <f>L25/(L25+J25)</f>
        <v>0.3134703485674702</v>
      </c>
      <c r="N25" s="2"/>
      <c r="O25" s="94"/>
      <c r="P25" s="95"/>
      <c r="Q25" s="95"/>
      <c r="R25" s="94"/>
      <c r="S25" s="14"/>
    </row>
    <row r="26" spans="2:19" ht="15.75">
      <c r="B26" s="19">
        <v>5796000</v>
      </c>
      <c r="C26" s="102">
        <v>5.018800000000001</v>
      </c>
      <c r="D26" s="102">
        <v>136.44080000000002</v>
      </c>
      <c r="E26" s="102">
        <v>32.4665</v>
      </c>
      <c r="F26" s="102">
        <v>52.8883</v>
      </c>
      <c r="G26" s="103">
        <v>89.0161</v>
      </c>
      <c r="H26" s="31">
        <f>SUM(C26:G26)</f>
        <v>315.83050000000003</v>
      </c>
      <c r="I26" s="148"/>
      <c r="J26" s="107">
        <v>6842.408999999999</v>
      </c>
      <c r="K26" s="114">
        <f>J26/(J26+L26)</f>
        <v>1</v>
      </c>
      <c r="L26" s="99">
        <v>0</v>
      </c>
      <c r="M26" s="87">
        <f>L26/(L26+J26)</f>
        <v>0</v>
      </c>
      <c r="N26" s="2"/>
      <c r="O26" s="94"/>
      <c r="P26" s="4"/>
      <c r="Q26" s="43"/>
      <c r="R26" s="14"/>
      <c r="S26" s="14"/>
    </row>
    <row r="27" spans="2:19" ht="15.75">
      <c r="B27" s="19">
        <v>5801000</v>
      </c>
      <c r="C27" s="102">
        <v>2.316</v>
      </c>
      <c r="D27" s="102">
        <v>425.30730000000005</v>
      </c>
      <c r="E27" s="102">
        <v>15.2529</v>
      </c>
      <c r="F27" s="38">
        <v>0</v>
      </c>
      <c r="G27" s="36">
        <v>0</v>
      </c>
      <c r="H27" s="31">
        <f>SUM(C27:G27)</f>
        <v>442.87620000000004</v>
      </c>
      <c r="I27" s="148"/>
      <c r="J27" s="107">
        <v>10036.589000000002</v>
      </c>
      <c r="K27" s="114"/>
      <c r="L27" s="36">
        <v>135.59399999999914</v>
      </c>
      <c r="M27" s="87"/>
      <c r="N27" s="2"/>
      <c r="O27" s="94"/>
      <c r="P27" s="4"/>
      <c r="Q27" s="43"/>
      <c r="R27" s="14"/>
      <c r="S27" s="14"/>
    </row>
    <row r="28" spans="2:19" ht="15.75">
      <c r="B28" s="20">
        <v>5806000</v>
      </c>
      <c r="C28" s="104">
        <v>3.7579</v>
      </c>
      <c r="D28" s="104">
        <v>43.05890000000001</v>
      </c>
      <c r="E28" s="57">
        <v>0</v>
      </c>
      <c r="F28" s="57">
        <v>0</v>
      </c>
      <c r="G28" s="58">
        <v>0</v>
      </c>
      <c r="H28" s="45">
        <f>SUM(C28:G28)</f>
        <v>46.81680000000001</v>
      </c>
      <c r="I28" s="148"/>
      <c r="J28" s="153">
        <v>1155.2780000000002</v>
      </c>
      <c r="K28" s="118">
        <f>J28/(J28+L28)</f>
        <v>1</v>
      </c>
      <c r="L28" s="101">
        <v>0</v>
      </c>
      <c r="M28" s="88">
        <f>L28/(L28+J28)</f>
        <v>0</v>
      </c>
      <c r="N28" s="2"/>
      <c r="O28" s="93"/>
      <c r="P28" s="93"/>
      <c r="Q28" s="93"/>
      <c r="R28" s="93"/>
      <c r="S28" s="14"/>
    </row>
    <row r="29" spans="2:19" ht="15.75">
      <c r="B29" s="21" t="s">
        <v>59</v>
      </c>
      <c r="C29" s="6">
        <f aca="true" t="shared" si="4" ref="C29:H29">SUM(C24:C28)</f>
        <v>97.63910000000001</v>
      </c>
      <c r="D29" s="6">
        <f t="shared" si="4"/>
        <v>1276.3838</v>
      </c>
      <c r="E29" s="6">
        <f t="shared" si="4"/>
        <v>87.7329</v>
      </c>
      <c r="F29" s="6">
        <f t="shared" si="4"/>
        <v>52.8883</v>
      </c>
      <c r="G29" s="7">
        <f t="shared" si="4"/>
        <v>89.0161</v>
      </c>
      <c r="H29" s="31">
        <f t="shared" si="4"/>
        <v>1603.6602000000003</v>
      </c>
      <c r="I29" s="148"/>
      <c r="J29" s="111">
        <f>SUM(J24:J28)</f>
        <v>26445.011999999995</v>
      </c>
      <c r="K29" s="119">
        <f>J29/(J29+L29)</f>
        <v>0.7470562902209966</v>
      </c>
      <c r="L29" s="7">
        <f>SUM(L24:L28)</f>
        <v>8953.942999999997</v>
      </c>
      <c r="M29" s="52">
        <f>L29/(L29+J29)</f>
        <v>0.2529437097790033</v>
      </c>
      <c r="N29" s="3"/>
      <c r="O29" s="94"/>
      <c r="P29" s="95"/>
      <c r="Q29" s="95"/>
      <c r="R29" s="94"/>
      <c r="S29" s="14"/>
    </row>
    <row r="30" spans="1:19" ht="51.75" thickBot="1">
      <c r="A30" s="22"/>
      <c r="B30" s="23" t="s">
        <v>60</v>
      </c>
      <c r="C30" s="8">
        <f>C29/$H$29</f>
        <v>0.06088515509707106</v>
      </c>
      <c r="D30" s="8">
        <f>D29/$H$29</f>
        <v>0.79591911054474</v>
      </c>
      <c r="E30" s="8">
        <f>E29/$H$29</f>
        <v>0.05470791131437944</v>
      </c>
      <c r="F30" s="8">
        <f>F29/$H$29</f>
        <v>0.032979742217210346</v>
      </c>
      <c r="G30" s="9">
        <f>G29/$H$29</f>
        <v>0.05550808082659904</v>
      </c>
      <c r="H30" s="46"/>
      <c r="I30" s="149"/>
      <c r="J30" s="112"/>
      <c r="K30" s="116"/>
      <c r="L30" s="126"/>
      <c r="M30" s="56"/>
      <c r="N30" s="2"/>
      <c r="O30" s="94"/>
      <c r="P30" s="95"/>
      <c r="Q30" s="95"/>
      <c r="R30" s="94"/>
      <c r="S30" s="14"/>
    </row>
    <row r="31" spans="1:19" ht="15.75">
      <c r="A31" s="17" t="s">
        <v>72</v>
      </c>
      <c r="B31" s="133" t="s">
        <v>71</v>
      </c>
      <c r="C31" s="134">
        <v>0</v>
      </c>
      <c r="D31" s="135">
        <v>0.4747</v>
      </c>
      <c r="E31" s="135">
        <v>2.2859999999999996</v>
      </c>
      <c r="F31" s="135">
        <v>4.798</v>
      </c>
      <c r="G31" s="136">
        <v>501.4913</v>
      </c>
      <c r="H31" s="137">
        <f>SUM(C31:G31)</f>
        <v>509.05</v>
      </c>
      <c r="I31" s="148"/>
      <c r="J31" s="154">
        <v>4869.533999999998</v>
      </c>
      <c r="K31" s="138">
        <f>J31/(J31+L31)</f>
        <v>0.3430330816272144</v>
      </c>
      <c r="L31" s="139">
        <v>9325.988999999998</v>
      </c>
      <c r="M31" s="140">
        <f>L31/(L31+J31)</f>
        <v>0.6569669183727856</v>
      </c>
      <c r="N31" s="2"/>
      <c r="O31" s="94"/>
      <c r="P31" s="95"/>
      <c r="Q31" s="95"/>
      <c r="R31" s="94"/>
      <c r="S31" s="14"/>
    </row>
    <row r="32" spans="1:19" ht="15">
      <c r="A32" s="227" t="s">
        <v>36</v>
      </c>
      <c r="B32" s="21" t="s">
        <v>59</v>
      </c>
      <c r="C32" s="6">
        <f aca="true" t="shared" si="5" ref="C32:H32">SUM(C31:C31)</f>
        <v>0</v>
      </c>
      <c r="D32" s="6">
        <f t="shared" si="5"/>
        <v>0.4747</v>
      </c>
      <c r="E32" s="6">
        <f t="shared" si="5"/>
        <v>2.2859999999999996</v>
      </c>
      <c r="F32" s="6">
        <f t="shared" si="5"/>
        <v>4.798</v>
      </c>
      <c r="G32" s="7">
        <f t="shared" si="5"/>
        <v>501.4913</v>
      </c>
      <c r="H32" s="31">
        <f t="shared" si="5"/>
        <v>509.05</v>
      </c>
      <c r="I32" s="148"/>
      <c r="J32" s="111">
        <f>SUM(J31:J31)</f>
        <v>4869.533999999998</v>
      </c>
      <c r="K32" s="119">
        <f>J32/(J32+L32)</f>
        <v>0.3430330816272144</v>
      </c>
      <c r="L32" s="7">
        <f>SUM(L31:L31)</f>
        <v>9325.988999999998</v>
      </c>
      <c r="M32" s="52">
        <f>L32/(L32+J32)</f>
        <v>0.6569669183727856</v>
      </c>
      <c r="N32" s="2"/>
      <c r="O32" s="94"/>
      <c r="P32" s="95"/>
      <c r="Q32" s="95"/>
      <c r="R32" s="94"/>
      <c r="S32" s="14"/>
    </row>
    <row r="33" spans="1:19" ht="51.75" thickBot="1">
      <c r="A33" s="34"/>
      <c r="B33" s="35" t="s">
        <v>60</v>
      </c>
      <c r="C33" s="12">
        <f>C32/$H$32</f>
        <v>0</v>
      </c>
      <c r="D33" s="12">
        <f>D32/$H$32</f>
        <v>0.0009325213633238385</v>
      </c>
      <c r="E33" s="12">
        <f>E32/$H$32</f>
        <v>0.004490718004125331</v>
      </c>
      <c r="F33" s="12">
        <f>F32/$H$32</f>
        <v>0.009425400255377664</v>
      </c>
      <c r="G33" s="24">
        <f>G32/$H$32</f>
        <v>0.9851513603771732</v>
      </c>
      <c r="H33" s="59"/>
      <c r="I33" s="149"/>
      <c r="J33" s="110"/>
      <c r="K33" s="117"/>
      <c r="L33" s="125"/>
      <c r="M33" s="53"/>
      <c r="N33" s="2"/>
      <c r="O33" s="93"/>
      <c r="P33" s="93"/>
      <c r="Q33" s="93"/>
      <c r="R33" s="93"/>
      <c r="S33" s="14"/>
    </row>
    <row r="34" spans="1:19" ht="15.75">
      <c r="A34" s="17" t="s">
        <v>17</v>
      </c>
      <c r="B34" s="156" t="s">
        <v>19</v>
      </c>
      <c r="C34" s="128">
        <v>0.28359999999999996</v>
      </c>
      <c r="D34" s="128">
        <v>195.85469999999998</v>
      </c>
      <c r="E34" s="128">
        <v>7.217200000000001</v>
      </c>
      <c r="F34" s="128">
        <v>7.4376</v>
      </c>
      <c r="G34" s="128">
        <v>5.5618</v>
      </c>
      <c r="H34" s="25">
        <f>SUM(C34:G34)</f>
        <v>216.3549</v>
      </c>
      <c r="I34" s="145"/>
      <c r="J34" s="150">
        <v>5029.392999999999</v>
      </c>
      <c r="K34" s="113">
        <f>J34/(J34+L34)</f>
        <v>0.8875225039696278</v>
      </c>
      <c r="L34" s="128">
        <v>637.385</v>
      </c>
      <c r="M34" s="86">
        <f>L34/(L34+J34)</f>
        <v>0.11247749603037212</v>
      </c>
      <c r="N34" s="2"/>
      <c r="O34" s="95"/>
      <c r="P34" s="95"/>
      <c r="Q34" s="95"/>
      <c r="R34" s="94"/>
      <c r="S34" s="14"/>
    </row>
    <row r="35" spans="1:19" ht="15">
      <c r="A35" s="227" t="s">
        <v>37</v>
      </c>
      <c r="B35" s="19">
        <v>5836000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26">
        <f>SUM(C35:G35)</f>
        <v>0</v>
      </c>
      <c r="J35" s="151">
        <v>2303.72</v>
      </c>
      <c r="K35" s="114">
        <f>J35/(J35+L35)</f>
        <v>0.524683267106036</v>
      </c>
      <c r="L35" s="129">
        <v>2086.9670000000006</v>
      </c>
      <c r="M35" s="87">
        <f>L35/(L35+J35)</f>
        <v>0.4753167328939641</v>
      </c>
      <c r="N35" s="2"/>
      <c r="O35" s="95"/>
      <c r="P35" s="95"/>
      <c r="Q35" s="95"/>
      <c r="R35" s="94"/>
      <c r="S35" s="14"/>
    </row>
    <row r="36" spans="2:19" ht="15.75">
      <c r="B36" s="96" t="s">
        <v>18</v>
      </c>
      <c r="C36" s="129">
        <v>0</v>
      </c>
      <c r="D36" s="129">
        <v>49.65539999999999</v>
      </c>
      <c r="E36" s="129">
        <v>1.7328000000000001</v>
      </c>
      <c r="F36" s="129">
        <v>0</v>
      </c>
      <c r="G36" s="129">
        <v>0</v>
      </c>
      <c r="H36" s="26">
        <f>SUM(C36:G36)</f>
        <v>51.38819999999999</v>
      </c>
      <c r="I36" s="148"/>
      <c r="J36" s="151">
        <v>321.7940000000001</v>
      </c>
      <c r="K36" s="114">
        <f>J36/(J36+L36)</f>
        <v>0.26638818730965275</v>
      </c>
      <c r="L36" s="129">
        <v>886.195</v>
      </c>
      <c r="M36" s="87">
        <f>L36/(L36+J36)</f>
        <v>0.7336118126903474</v>
      </c>
      <c r="N36" s="2"/>
      <c r="O36" s="95"/>
      <c r="P36" s="95"/>
      <c r="Q36" s="95"/>
      <c r="R36" s="94"/>
      <c r="S36" s="14"/>
    </row>
    <row r="37" spans="2:19" ht="15.75">
      <c r="B37" s="19" t="s">
        <v>13</v>
      </c>
      <c r="C37" s="129">
        <v>0.5131</v>
      </c>
      <c r="D37" s="129">
        <v>23.4792</v>
      </c>
      <c r="E37" s="129">
        <v>0</v>
      </c>
      <c r="F37" s="129">
        <v>0</v>
      </c>
      <c r="G37" s="129">
        <v>0</v>
      </c>
      <c r="H37" s="26">
        <f>SUM(C37:G37)</f>
        <v>23.9923</v>
      </c>
      <c r="I37" s="148"/>
      <c r="J37" s="151">
        <v>150.572</v>
      </c>
      <c r="K37" s="114">
        <f>J37/(J37+L37)</f>
        <v>0.22140108544936163</v>
      </c>
      <c r="L37" s="129">
        <v>529.515</v>
      </c>
      <c r="M37" s="87">
        <f>L37/(L37+J37)</f>
        <v>0.7785989145506383</v>
      </c>
      <c r="N37" s="2"/>
      <c r="O37" s="95"/>
      <c r="P37" s="95"/>
      <c r="Q37" s="95"/>
      <c r="R37" s="94"/>
      <c r="S37" s="14"/>
    </row>
    <row r="38" spans="1:19" ht="15.75">
      <c r="A38" s="34"/>
      <c r="B38" s="19">
        <v>5851000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26">
        <f>SUM(C38:G38)</f>
        <v>0</v>
      </c>
      <c r="I38" s="148"/>
      <c r="J38" s="151">
        <v>833.1679999999999</v>
      </c>
      <c r="K38" s="114">
        <f>J38/(J38+L38)</f>
        <v>1</v>
      </c>
      <c r="L38" s="129">
        <v>0</v>
      </c>
      <c r="M38" s="87">
        <f>L38/(L38+J38)</f>
        <v>0</v>
      </c>
      <c r="N38" s="2"/>
      <c r="O38" s="95"/>
      <c r="P38" s="95"/>
      <c r="Q38" s="95"/>
      <c r="R38" s="94"/>
      <c r="S38" s="14"/>
    </row>
    <row r="39" spans="1:19" ht="15.75">
      <c r="A39" s="34"/>
      <c r="B39" s="19">
        <v>5856000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26">
        <f>SUM(C39:G39)</f>
        <v>0</v>
      </c>
      <c r="I39" s="148"/>
      <c r="J39" s="151">
        <v>1339.7679999999998</v>
      </c>
      <c r="K39" s="114">
        <f>J39/(J39+L39)</f>
        <v>1</v>
      </c>
      <c r="L39" s="129">
        <v>0</v>
      </c>
      <c r="M39" s="87">
        <f>L39/(L39+J39)</f>
        <v>0</v>
      </c>
      <c r="N39" s="2"/>
      <c r="O39" s="95"/>
      <c r="P39" s="95"/>
      <c r="Q39" s="95"/>
      <c r="R39" s="94"/>
      <c r="S39" s="14"/>
    </row>
    <row r="40" spans="1:20" ht="15.75">
      <c r="A40" s="34"/>
      <c r="B40" s="20" t="s">
        <v>71</v>
      </c>
      <c r="C40" s="130">
        <v>1.9783000000000002</v>
      </c>
      <c r="D40" s="130">
        <v>0.1259</v>
      </c>
      <c r="E40" s="130">
        <v>0</v>
      </c>
      <c r="F40" s="130">
        <v>0</v>
      </c>
      <c r="G40" s="130">
        <v>0</v>
      </c>
      <c r="H40" s="157">
        <f>SUM(C40:G40)</f>
        <v>2.1042</v>
      </c>
      <c r="I40" s="158"/>
      <c r="J40" s="152">
        <v>33.714000000000055</v>
      </c>
      <c r="K40" s="118">
        <f>J40/(J40+L40)</f>
        <v>1</v>
      </c>
      <c r="L40" s="58">
        <v>0</v>
      </c>
      <c r="M40" s="88">
        <f>L40/(L40+J40)</f>
        <v>0</v>
      </c>
      <c r="N40" s="2"/>
      <c r="O40" s="95"/>
      <c r="P40" s="95"/>
      <c r="Q40" s="95"/>
      <c r="R40" s="94"/>
      <c r="S40" s="14"/>
      <c r="T40" s="15"/>
    </row>
    <row r="41" spans="1:20" ht="15.75">
      <c r="A41" s="34"/>
      <c r="B41" s="21" t="s">
        <v>59</v>
      </c>
      <c r="C41" s="6">
        <f aca="true" t="shared" si="6" ref="C41:H41">SUM(C34:C40)</f>
        <v>2.7750000000000004</v>
      </c>
      <c r="D41" s="6">
        <f t="shared" si="6"/>
        <v>269.11519999999996</v>
      </c>
      <c r="E41" s="6">
        <f t="shared" si="6"/>
        <v>8.950000000000001</v>
      </c>
      <c r="F41" s="129">
        <f t="shared" si="6"/>
        <v>7.4376</v>
      </c>
      <c r="G41" s="159">
        <f t="shared" si="6"/>
        <v>5.5618</v>
      </c>
      <c r="H41" s="26">
        <f t="shared" si="6"/>
        <v>293.83959999999996</v>
      </c>
      <c r="I41" s="149"/>
      <c r="J41" s="111">
        <f>SUM(J34:J40)</f>
        <v>10012.128999999999</v>
      </c>
      <c r="K41" s="119">
        <f>J41/(J41+L41)</f>
        <v>0.7074614100389119</v>
      </c>
      <c r="L41" s="7">
        <f>SUM(L34:L40)</f>
        <v>4140.062000000001</v>
      </c>
      <c r="M41" s="52">
        <f>L41/(L41+J41)</f>
        <v>0.29253858996108806</v>
      </c>
      <c r="N41" s="2"/>
      <c r="O41" s="95"/>
      <c r="P41" s="95"/>
      <c r="Q41" s="95"/>
      <c r="R41" s="94"/>
      <c r="S41" s="14"/>
      <c r="T41" s="15"/>
    </row>
    <row r="42" spans="1:20" ht="51.75" thickBot="1">
      <c r="A42" s="22"/>
      <c r="B42" s="23" t="s">
        <v>60</v>
      </c>
      <c r="C42" s="8">
        <f>C41/$H$41</f>
        <v>0.009443927911690598</v>
      </c>
      <c r="D42" s="8">
        <f>D41/$H$41</f>
        <v>0.9158574950415124</v>
      </c>
      <c r="E42" s="8">
        <f>E41/$H$41</f>
        <v>0.0304587945259931</v>
      </c>
      <c r="F42" s="8">
        <f>F41/$H$41</f>
        <v>0.025311768733690083</v>
      </c>
      <c r="G42" s="9">
        <f>G41/$H$41</f>
        <v>0.018928013787113788</v>
      </c>
      <c r="H42" s="160"/>
      <c r="I42" s="155"/>
      <c r="J42" s="109"/>
      <c r="K42" s="116"/>
      <c r="L42" s="124"/>
      <c r="M42" s="56"/>
      <c r="N42" s="2"/>
      <c r="O42" s="95"/>
      <c r="P42" s="95"/>
      <c r="Q42" s="95"/>
      <c r="R42" s="94"/>
      <c r="S42" s="14"/>
      <c r="T42" s="15"/>
    </row>
    <row r="43" spans="1:20" ht="15.75">
      <c r="A43" s="5" t="s">
        <v>69</v>
      </c>
      <c r="B43" s="19">
        <v>5851000</v>
      </c>
      <c r="C43" s="38">
        <v>0</v>
      </c>
      <c r="D43" s="252">
        <v>39.71840000000001</v>
      </c>
      <c r="E43" s="252">
        <v>1.6547</v>
      </c>
      <c r="F43" s="252">
        <v>2.8957</v>
      </c>
      <c r="G43" s="253">
        <v>50.75429999999999</v>
      </c>
      <c r="H43" s="31">
        <f>SUM(C43:G43)</f>
        <v>95.0231</v>
      </c>
      <c r="I43" s="148"/>
      <c r="J43" s="107">
        <v>1774.4919999999984</v>
      </c>
      <c r="K43" s="114">
        <f>J43/(J43+L43)</f>
        <v>0.5973773182771358</v>
      </c>
      <c r="L43" s="36">
        <v>1195.9789999999957</v>
      </c>
      <c r="M43" s="87">
        <f>L43/(L43+J43)</f>
        <v>0.4026226817228642</v>
      </c>
      <c r="N43" s="2"/>
      <c r="O43" s="95"/>
      <c r="P43" s="95"/>
      <c r="Q43" s="95"/>
      <c r="R43" s="94"/>
      <c r="S43" s="14"/>
      <c r="T43" s="15"/>
    </row>
    <row r="44" spans="1:20" ht="15">
      <c r="A44" s="227" t="s">
        <v>38</v>
      </c>
      <c r="B44" s="19" t="s">
        <v>70</v>
      </c>
      <c r="C44" s="102">
        <v>11.2881</v>
      </c>
      <c r="D44" s="102">
        <v>130.34189999999998</v>
      </c>
      <c r="E44" s="102">
        <v>57.555800000000005</v>
      </c>
      <c r="F44" s="102">
        <v>190.2868</v>
      </c>
      <c r="G44" s="103">
        <v>304.0329</v>
      </c>
      <c r="H44" s="31">
        <f>SUM(C44:G44)</f>
        <v>693.5055</v>
      </c>
      <c r="I44" s="148"/>
      <c r="J44" s="107">
        <v>10825.723999999991</v>
      </c>
      <c r="K44" s="114">
        <f>J44/(J44+L44)</f>
        <v>0.6013754550566208</v>
      </c>
      <c r="L44" s="36">
        <v>7175.882000000001</v>
      </c>
      <c r="M44" s="87">
        <f>L44/(L44+J44)</f>
        <v>0.3986245449433792</v>
      </c>
      <c r="N44" s="2"/>
      <c r="O44" s="95"/>
      <c r="P44" s="95"/>
      <c r="Q44" s="95"/>
      <c r="R44" s="94"/>
      <c r="S44" s="14"/>
      <c r="T44" s="15"/>
    </row>
    <row r="45" spans="1:20" s="16" customFormat="1" ht="15.75">
      <c r="A45" s="5"/>
      <c r="B45" s="19" t="s">
        <v>71</v>
      </c>
      <c r="C45" s="38">
        <v>0</v>
      </c>
      <c r="D45" s="102">
        <v>29.0525</v>
      </c>
      <c r="E45" s="102">
        <v>0.052599999999999994</v>
      </c>
      <c r="F45" s="38">
        <v>0</v>
      </c>
      <c r="G45" s="103">
        <v>24.0305</v>
      </c>
      <c r="H45" s="31">
        <f>SUM(C45:G45)</f>
        <v>53.1356</v>
      </c>
      <c r="I45" s="148"/>
      <c r="J45" s="164">
        <v>9759.579000000003</v>
      </c>
      <c r="K45" s="120">
        <f>J45/(J45+L45)</f>
        <v>0.8021886062933423</v>
      </c>
      <c r="L45" s="165">
        <v>2406.6110000000026</v>
      </c>
      <c r="M45" s="89">
        <f>L45/(L45+J45)</f>
        <v>0.19781139370665768</v>
      </c>
      <c r="N45" s="2"/>
      <c r="O45" s="95"/>
      <c r="P45" s="95"/>
      <c r="Q45" s="95"/>
      <c r="R45" s="94"/>
      <c r="S45" s="14"/>
      <c r="T45" s="15"/>
    </row>
    <row r="46" spans="2:19" ht="15.75">
      <c r="B46" s="20" t="s">
        <v>63</v>
      </c>
      <c r="C46" s="104">
        <v>13.643</v>
      </c>
      <c r="D46" s="104">
        <v>26.8046</v>
      </c>
      <c r="E46" s="104">
        <v>27.3499</v>
      </c>
      <c r="F46" s="104">
        <v>9.5282</v>
      </c>
      <c r="G46" s="105">
        <v>305.82650000000007</v>
      </c>
      <c r="H46" s="45">
        <f>SUM(C46:G46)</f>
        <v>383.15220000000005</v>
      </c>
      <c r="I46" s="148"/>
      <c r="J46" s="164"/>
      <c r="K46" s="120"/>
      <c r="L46" s="165"/>
      <c r="M46" s="89"/>
      <c r="N46" s="2"/>
      <c r="O46" s="94"/>
      <c r="P46" s="95"/>
      <c r="Q46" s="95"/>
      <c r="R46" s="94"/>
      <c r="S46" s="14"/>
    </row>
    <row r="47" spans="2:19" ht="15.75">
      <c r="B47" s="21" t="s">
        <v>59</v>
      </c>
      <c r="C47" s="6">
        <f aca="true" t="shared" si="7" ref="C47:H47">SUM(C43:C46)</f>
        <v>24.9311</v>
      </c>
      <c r="D47" s="6">
        <f t="shared" si="7"/>
        <v>225.9174</v>
      </c>
      <c r="E47" s="6">
        <f t="shared" si="7"/>
        <v>86.613</v>
      </c>
      <c r="F47" s="6">
        <f t="shared" si="7"/>
        <v>202.7107</v>
      </c>
      <c r="G47" s="7">
        <f t="shared" si="7"/>
        <v>684.6442000000001</v>
      </c>
      <c r="H47" s="31">
        <f t="shared" si="7"/>
        <v>1224.8164</v>
      </c>
      <c r="I47" s="149"/>
      <c r="J47" s="108">
        <f>SUM(J43:J46)</f>
        <v>22359.79499999999</v>
      </c>
      <c r="K47" s="115">
        <f>J47/(J47+L47)</f>
        <v>0.6747424359879771</v>
      </c>
      <c r="L47" s="123">
        <f>SUM(L43:L46)</f>
        <v>10778.472</v>
      </c>
      <c r="M47" s="55">
        <f>L47/(L47+J47)</f>
        <v>0.32525756401202277</v>
      </c>
      <c r="N47" s="2"/>
      <c r="O47" s="94"/>
      <c r="P47" s="95"/>
      <c r="Q47" s="95"/>
      <c r="R47" s="94"/>
      <c r="S47" s="14"/>
    </row>
    <row r="48" spans="1:19" ht="51.75" thickBot="1">
      <c r="A48" s="34"/>
      <c r="B48" s="35" t="s">
        <v>60</v>
      </c>
      <c r="C48" s="12">
        <f>C47/$H$47</f>
        <v>0.020354969120269784</v>
      </c>
      <c r="D48" s="12">
        <f>D47/$H$47</f>
        <v>0.18445001226306246</v>
      </c>
      <c r="E48" s="12">
        <f>E47/$H$47</f>
        <v>0.07071508840018799</v>
      </c>
      <c r="F48" s="12">
        <f>F47/$H$47</f>
        <v>0.16550292762245836</v>
      </c>
      <c r="G48" s="24">
        <f>G47/$H$47</f>
        <v>0.5589770025940215</v>
      </c>
      <c r="H48" s="59"/>
      <c r="I48" s="148"/>
      <c r="J48" s="110"/>
      <c r="K48" s="117"/>
      <c r="L48" s="125"/>
      <c r="M48" s="53"/>
      <c r="N48" s="2"/>
      <c r="O48" s="94"/>
      <c r="P48" s="95"/>
      <c r="Q48" s="95"/>
      <c r="R48" s="94"/>
      <c r="S48" s="14"/>
    </row>
    <row r="49" spans="1:19" ht="15.75">
      <c r="A49" s="17" t="s">
        <v>61</v>
      </c>
      <c r="B49" s="18" t="s">
        <v>62</v>
      </c>
      <c r="C49" s="131">
        <v>45.27720000000001</v>
      </c>
      <c r="D49" s="131">
        <v>69.0416</v>
      </c>
      <c r="E49" s="131">
        <v>20.2952</v>
      </c>
      <c r="F49" s="131">
        <v>28.7803</v>
      </c>
      <c r="G49" s="131">
        <v>155.0962</v>
      </c>
      <c r="H49" s="47">
        <f>SUM(C49:G49)</f>
        <v>318.4905</v>
      </c>
      <c r="I49" s="148"/>
      <c r="J49" s="161">
        <v>3681.7259999999733</v>
      </c>
      <c r="K49" s="121">
        <f>J49/(J49+L49)</f>
        <v>0.37478847866188075</v>
      </c>
      <c r="L49" s="162">
        <v>6141.751000000018</v>
      </c>
      <c r="M49" s="90">
        <f>L49/(L49+J49)</f>
        <v>0.6252115213381192</v>
      </c>
      <c r="N49" s="2"/>
      <c r="O49" s="94"/>
      <c r="P49" s="95"/>
      <c r="Q49" s="95"/>
      <c r="R49" s="94"/>
      <c r="S49" s="14"/>
    </row>
    <row r="50" spans="1:19" ht="15">
      <c r="A50" s="227" t="s">
        <v>39</v>
      </c>
      <c r="B50" s="19" t="s">
        <v>63</v>
      </c>
      <c r="C50" s="99">
        <v>1.0546</v>
      </c>
      <c r="D50" s="99">
        <v>15.001299999999999</v>
      </c>
      <c r="E50" s="163">
        <v>0</v>
      </c>
      <c r="F50" s="99">
        <v>2.5791999999999997</v>
      </c>
      <c r="G50" s="99">
        <v>6.7988</v>
      </c>
      <c r="H50" s="31">
        <f>SUM(C50:G50)</f>
        <v>25.433899999999998</v>
      </c>
      <c r="I50" s="148"/>
      <c r="J50" s="164"/>
      <c r="K50" s="120"/>
      <c r="L50" s="165"/>
      <c r="M50" s="91"/>
      <c r="N50" s="2"/>
      <c r="O50" s="94"/>
      <c r="P50" s="95"/>
      <c r="Q50" s="95"/>
      <c r="R50" s="94"/>
      <c r="S50" s="14"/>
    </row>
    <row r="51" spans="2:19" ht="15.75">
      <c r="B51" s="19">
        <v>5866000</v>
      </c>
      <c r="C51" s="99">
        <v>24.428100000000004</v>
      </c>
      <c r="D51" s="99">
        <v>185.3469</v>
      </c>
      <c r="E51" s="99">
        <v>33.6706</v>
      </c>
      <c r="F51" s="99">
        <v>123.2689</v>
      </c>
      <c r="G51" s="99">
        <v>257.9167999999999</v>
      </c>
      <c r="H51" s="31">
        <f>SUM(C51:G51)</f>
        <v>624.6313</v>
      </c>
      <c r="I51" s="148"/>
      <c r="J51" s="107">
        <v>14820.499000000013</v>
      </c>
      <c r="K51" s="114">
        <f>J51/(J51+L51)</f>
        <v>0.6838827190778217</v>
      </c>
      <c r="L51" s="36">
        <v>6850.612999999989</v>
      </c>
      <c r="M51" s="87">
        <f>L51/(L51+J51)</f>
        <v>0.3161172809221783</v>
      </c>
      <c r="N51" s="3"/>
      <c r="O51" s="94"/>
      <c r="P51" s="95"/>
      <c r="Q51" s="95"/>
      <c r="R51" s="94"/>
      <c r="S51" s="14"/>
    </row>
    <row r="52" spans="2:19" ht="15.75">
      <c r="B52" s="20">
        <v>5871000</v>
      </c>
      <c r="C52" s="101">
        <v>9.866</v>
      </c>
      <c r="D52" s="101">
        <v>344.8717000000001</v>
      </c>
      <c r="E52" s="101">
        <v>66.8612</v>
      </c>
      <c r="F52" s="101">
        <v>33.2648</v>
      </c>
      <c r="G52" s="101">
        <v>3.2536</v>
      </c>
      <c r="H52" s="45">
        <f>SUM(C52:G52)</f>
        <v>458.11730000000006</v>
      </c>
      <c r="I52" s="148"/>
      <c r="J52" s="153">
        <v>3319.2709999999997</v>
      </c>
      <c r="K52" s="118">
        <f>J52/(J52+L52)</f>
        <v>0.2746073472771293</v>
      </c>
      <c r="L52" s="58">
        <v>8768.064</v>
      </c>
      <c r="M52" s="88">
        <f>L52/(L52+J52)</f>
        <v>0.7253926527228708</v>
      </c>
      <c r="N52" s="2"/>
      <c r="O52" s="94"/>
      <c r="P52" s="95"/>
      <c r="Q52" s="95"/>
      <c r="R52" s="94"/>
      <c r="S52" s="14"/>
    </row>
    <row r="53" spans="2:19" ht="15.75">
      <c r="B53" s="21" t="s">
        <v>59</v>
      </c>
      <c r="C53" s="6">
        <f aca="true" t="shared" si="8" ref="C53:H53">SUM(C49:C52)</f>
        <v>80.62590000000002</v>
      </c>
      <c r="D53" s="6">
        <f t="shared" si="8"/>
        <v>614.2615000000001</v>
      </c>
      <c r="E53" s="6">
        <f t="shared" si="8"/>
        <v>120.827</v>
      </c>
      <c r="F53" s="6">
        <f t="shared" si="8"/>
        <v>187.8932</v>
      </c>
      <c r="G53" s="7">
        <f t="shared" si="8"/>
        <v>423.06539999999995</v>
      </c>
      <c r="H53" s="31">
        <f t="shared" si="8"/>
        <v>1426.673</v>
      </c>
      <c r="I53" s="149"/>
      <c r="J53" s="111">
        <f>SUM(J49:J52)</f>
        <v>21821.495999999985</v>
      </c>
      <c r="K53" s="119">
        <f>J53/(J53+L53)</f>
        <v>0.5007006115654735</v>
      </c>
      <c r="L53" s="7">
        <f>SUM(L49:L52)</f>
        <v>21760.428000000007</v>
      </c>
      <c r="M53" s="52">
        <f>L53/(L53+J53)</f>
        <v>0.4992993884345265</v>
      </c>
      <c r="N53" s="2"/>
      <c r="O53" s="94"/>
      <c r="P53" s="95"/>
      <c r="Q53" s="95"/>
      <c r="R53" s="94"/>
      <c r="S53" s="14"/>
    </row>
    <row r="54" spans="1:19" ht="51.75" thickBot="1">
      <c r="A54" s="22"/>
      <c r="B54" s="23" t="s">
        <v>60</v>
      </c>
      <c r="C54" s="8">
        <f>C53/$H$53</f>
        <v>0.05651323043192099</v>
      </c>
      <c r="D54" s="8">
        <f>D53/$H$53</f>
        <v>0.430555214824981</v>
      </c>
      <c r="E54" s="8">
        <f>E53/$H$53</f>
        <v>0.08469144646320495</v>
      </c>
      <c r="F54" s="8">
        <f>F53/$H$53</f>
        <v>0.1317002564708241</v>
      </c>
      <c r="G54" s="9">
        <f>G53/$H$53</f>
        <v>0.29653985180906905</v>
      </c>
      <c r="H54" s="46"/>
      <c r="I54" s="148"/>
      <c r="J54" s="109"/>
      <c r="K54" s="116"/>
      <c r="L54" s="124"/>
      <c r="M54" s="56"/>
      <c r="N54" s="2"/>
      <c r="O54" s="94"/>
      <c r="P54" s="95"/>
      <c r="Q54" s="95"/>
      <c r="R54" s="94"/>
      <c r="S54" s="14"/>
    </row>
    <row r="55" spans="1:19" ht="15.75">
      <c r="A55" s="5" t="s">
        <v>64</v>
      </c>
      <c r="B55" s="19" t="s">
        <v>62</v>
      </c>
      <c r="C55" s="40">
        <v>0</v>
      </c>
      <c r="D55" s="102">
        <v>141.84269999999998</v>
      </c>
      <c r="E55" s="102">
        <v>8.2305</v>
      </c>
      <c r="F55" s="102">
        <v>4.0634</v>
      </c>
      <c r="G55" s="103">
        <v>7.0125</v>
      </c>
      <c r="H55" s="31">
        <f>SUM(C55:G55)</f>
        <v>161.14909999999998</v>
      </c>
      <c r="I55" s="148"/>
      <c r="J55" s="107">
        <v>3297.6830000000045</v>
      </c>
      <c r="K55" s="114">
        <f>J55/(J55+L55)</f>
        <v>0.7356672750968549</v>
      </c>
      <c r="L55" s="36">
        <v>1184.8909999999887</v>
      </c>
      <c r="M55" s="87">
        <f>L55/(L55+J55)</f>
        <v>0.264332724903145</v>
      </c>
      <c r="N55" s="2"/>
      <c r="O55" s="94"/>
      <c r="P55" s="95"/>
      <c r="Q55" s="95"/>
      <c r="R55" s="94"/>
      <c r="S55" s="14"/>
    </row>
    <row r="56" spans="1:19" ht="15">
      <c r="A56" s="227" t="s">
        <v>40</v>
      </c>
      <c r="B56" s="19">
        <v>5866000</v>
      </c>
      <c r="C56" s="102">
        <v>0.9106</v>
      </c>
      <c r="D56" s="102">
        <v>97.1002</v>
      </c>
      <c r="E56" s="102">
        <v>69.4495</v>
      </c>
      <c r="F56" s="102">
        <v>153.2443</v>
      </c>
      <c r="G56" s="103">
        <v>401.27350000000007</v>
      </c>
      <c r="H56" s="31">
        <f>SUM(C56:G56)</f>
        <v>721.9781</v>
      </c>
      <c r="I56" s="148"/>
      <c r="J56" s="107">
        <v>8318.453000000012</v>
      </c>
      <c r="K56" s="114">
        <f>J56/(J56+L56)</f>
        <v>0.3324641296614637</v>
      </c>
      <c r="L56" s="36">
        <v>16702.15</v>
      </c>
      <c r="M56" s="87">
        <f>L56/(L56+J56)</f>
        <v>0.6675358703385363</v>
      </c>
      <c r="N56" s="3"/>
      <c r="O56" s="94"/>
      <c r="P56" s="95"/>
      <c r="Q56" s="95"/>
      <c r="R56" s="94"/>
      <c r="S56" s="14"/>
    </row>
    <row r="57" spans="2:19" ht="15.75">
      <c r="B57" s="20">
        <v>5871000</v>
      </c>
      <c r="C57" s="104">
        <v>17.9444</v>
      </c>
      <c r="D57" s="104">
        <v>169.60930000000002</v>
      </c>
      <c r="E57" s="104">
        <v>151.9602</v>
      </c>
      <c r="F57" s="104">
        <v>115.20349999999999</v>
      </c>
      <c r="G57" s="105">
        <v>56.443400000000004</v>
      </c>
      <c r="H57" s="45">
        <f>SUM(C57:G57)</f>
        <v>511.1608</v>
      </c>
      <c r="I57" s="148"/>
      <c r="J57" s="153">
        <v>2142.135</v>
      </c>
      <c r="K57" s="118">
        <f>J57/(J57+L57)</f>
        <v>0.15710483857541732</v>
      </c>
      <c r="L57" s="58">
        <v>11492.932000000003</v>
      </c>
      <c r="M57" s="88">
        <f>L57/(L57+J57)</f>
        <v>0.8428951614245827</v>
      </c>
      <c r="N57" s="2"/>
      <c r="O57" s="94"/>
      <c r="P57" s="95"/>
      <c r="Q57" s="95"/>
      <c r="R57" s="94"/>
      <c r="S57" s="14"/>
    </row>
    <row r="58" spans="2:19" ht="15.75">
      <c r="B58" s="21" t="s">
        <v>59</v>
      </c>
      <c r="C58" s="6">
        <f aca="true" t="shared" si="9" ref="C58:H58">SUM(C55:C57)</f>
        <v>18.855</v>
      </c>
      <c r="D58" s="6">
        <f t="shared" si="9"/>
        <v>408.55219999999997</v>
      </c>
      <c r="E58" s="6">
        <f t="shared" si="9"/>
        <v>229.6402</v>
      </c>
      <c r="F58" s="6">
        <f t="shared" si="9"/>
        <v>272.51120000000003</v>
      </c>
      <c r="G58" s="7">
        <f t="shared" si="9"/>
        <v>464.72940000000006</v>
      </c>
      <c r="H58" s="31">
        <f t="shared" si="9"/>
        <v>1394.288</v>
      </c>
      <c r="I58" s="149"/>
      <c r="J58" s="111">
        <f>SUM(J55:J57)</f>
        <v>13758.271000000017</v>
      </c>
      <c r="K58" s="119">
        <f>J58/(J58+L58)</f>
        <v>0.31893442394178156</v>
      </c>
      <c r="L58" s="7">
        <f>SUM(L55:L57)</f>
        <v>29379.97299999999</v>
      </c>
      <c r="M58" s="52">
        <f>L58/(L58+J58)</f>
        <v>0.6810655760582185</v>
      </c>
      <c r="N58" s="2"/>
      <c r="O58" s="94"/>
      <c r="P58" s="95"/>
      <c r="Q58" s="95"/>
      <c r="R58" s="94"/>
      <c r="S58" s="14"/>
    </row>
    <row r="59" spans="1:19" ht="51.75" thickBot="1">
      <c r="A59" s="34"/>
      <c r="B59" s="35" t="s">
        <v>60</v>
      </c>
      <c r="C59" s="12">
        <f>C58/$H$58</f>
        <v>0.013523031109785066</v>
      </c>
      <c r="D59" s="12">
        <f>D58/$H$58</f>
        <v>0.2930185155434171</v>
      </c>
      <c r="E59" s="12">
        <f>E58/$H$58</f>
        <v>0.16470069311361785</v>
      </c>
      <c r="F59" s="24">
        <f>F58/$H$58</f>
        <v>0.1954482861503506</v>
      </c>
      <c r="G59" s="97">
        <f>G58/$H$58</f>
        <v>0.3333094740828294</v>
      </c>
      <c r="H59" s="59"/>
      <c r="I59" s="148"/>
      <c r="J59" s="110"/>
      <c r="K59" s="117"/>
      <c r="L59" s="125"/>
      <c r="M59" s="53"/>
      <c r="N59" s="2"/>
      <c r="O59" s="93"/>
      <c r="P59" s="93"/>
      <c r="Q59" s="93"/>
      <c r="R59" s="93"/>
      <c r="S59" s="14"/>
    </row>
    <row r="60" spans="1:19" ht="15.75">
      <c r="A60" s="17" t="s">
        <v>20</v>
      </c>
      <c r="B60" s="18">
        <v>5826000</v>
      </c>
      <c r="C60" s="131">
        <v>0</v>
      </c>
      <c r="D60" s="128">
        <v>132.09949999999998</v>
      </c>
      <c r="E60" s="128">
        <v>3.6570000000000005</v>
      </c>
      <c r="F60" s="128">
        <v>0.1123</v>
      </c>
      <c r="G60" s="131">
        <v>0</v>
      </c>
      <c r="H60" s="25">
        <f>SUM(C60:G60)</f>
        <v>135.8688</v>
      </c>
      <c r="I60" s="148"/>
      <c r="J60" s="166">
        <v>1549.7120000000032</v>
      </c>
      <c r="K60" s="167">
        <f>J60/(J60+L60)</f>
        <v>0.3748577996885941</v>
      </c>
      <c r="L60" s="128">
        <v>2584.4209999999875</v>
      </c>
      <c r="M60" s="168">
        <f>L60/(L60+J60)</f>
        <v>0.6251422003114059</v>
      </c>
      <c r="N60" s="3"/>
      <c r="O60" s="95"/>
      <c r="P60" s="95"/>
      <c r="Q60" s="95"/>
      <c r="R60" s="94"/>
      <c r="S60" s="14"/>
    </row>
    <row r="61" spans="1:23" ht="15">
      <c r="A61" s="227" t="s">
        <v>41</v>
      </c>
      <c r="B61" s="96" t="s">
        <v>21</v>
      </c>
      <c r="C61" s="129">
        <v>0.1792</v>
      </c>
      <c r="D61" s="129">
        <v>174.89759999999998</v>
      </c>
      <c r="E61" s="129">
        <v>57.938399999999994</v>
      </c>
      <c r="F61" s="129">
        <v>23.357999999999997</v>
      </c>
      <c r="G61" s="129">
        <v>12.4182</v>
      </c>
      <c r="H61" s="26">
        <f>SUM(C61:G61)</f>
        <v>268.7914</v>
      </c>
      <c r="I61" s="148"/>
      <c r="J61" s="169">
        <v>5580.921999999991</v>
      </c>
      <c r="K61" s="114">
        <f>J61/(J61+L61)</f>
        <v>0.6804465625568465</v>
      </c>
      <c r="L61" s="129">
        <v>2620.93</v>
      </c>
      <c r="M61" s="87">
        <f>L61/(L61+J61)</f>
        <v>0.3195534374431534</v>
      </c>
      <c r="N61" s="2"/>
      <c r="O61" s="95"/>
      <c r="P61" s="95"/>
      <c r="Q61" s="95"/>
      <c r="R61" s="94"/>
      <c r="S61" s="3"/>
      <c r="T61" s="3"/>
      <c r="U61" s="3"/>
      <c r="V61" s="3"/>
      <c r="W61" s="3"/>
    </row>
    <row r="62" spans="2:23" ht="15.75">
      <c r="B62" s="19" t="s">
        <v>22</v>
      </c>
      <c r="C62" s="129">
        <v>3.9194000000000004</v>
      </c>
      <c r="D62" s="129">
        <v>200.22570000000005</v>
      </c>
      <c r="E62" s="129">
        <v>2.5326000000000004</v>
      </c>
      <c r="F62" s="129">
        <v>29.2204</v>
      </c>
      <c r="G62" s="129">
        <v>10.0975</v>
      </c>
      <c r="H62" s="26">
        <f>SUM(C62:G62)</f>
        <v>245.99560000000005</v>
      </c>
      <c r="I62" s="148"/>
      <c r="J62" s="169">
        <v>5720.821999999993</v>
      </c>
      <c r="K62" s="114">
        <f>J62/(J62+L62)</f>
        <v>0.87581945096154</v>
      </c>
      <c r="L62" s="129">
        <v>811.1430000000037</v>
      </c>
      <c r="M62" s="87">
        <f>L62/(L62+J62)</f>
        <v>0.12418054903845996</v>
      </c>
      <c r="N62" s="2"/>
      <c r="O62" s="95"/>
      <c r="P62" s="95"/>
      <c r="Q62" s="95"/>
      <c r="R62" s="94"/>
      <c r="S62" s="66"/>
      <c r="T62" s="66"/>
      <c r="U62" s="67"/>
      <c r="V62" s="67"/>
      <c r="W62" s="66"/>
    </row>
    <row r="63" spans="2:23" ht="15.75">
      <c r="B63" s="20" t="s">
        <v>23</v>
      </c>
      <c r="C63" s="130">
        <v>0.0001</v>
      </c>
      <c r="D63" s="130">
        <v>324.57609999999994</v>
      </c>
      <c r="E63" s="130">
        <v>3.2884999999999995</v>
      </c>
      <c r="F63" s="101">
        <v>0</v>
      </c>
      <c r="G63" s="130">
        <v>2.5112</v>
      </c>
      <c r="H63" s="27">
        <f>SUM(C63:G63)</f>
        <v>330.3758999999999</v>
      </c>
      <c r="I63" s="158"/>
      <c r="J63" s="170">
        <v>6795.035999999993</v>
      </c>
      <c r="K63" s="118">
        <f>J63/(J63+L63)</f>
        <v>0.7550804309191728</v>
      </c>
      <c r="L63" s="130">
        <v>2204.0530000000144</v>
      </c>
      <c r="M63" s="88">
        <f>L63/(L63+J63)</f>
        <v>0.24491956908082727</v>
      </c>
      <c r="N63" s="2"/>
      <c r="O63" s="95"/>
      <c r="P63" s="95"/>
      <c r="Q63" s="95"/>
      <c r="R63" s="94"/>
      <c r="S63" s="66"/>
      <c r="T63" s="66"/>
      <c r="U63" s="67"/>
      <c r="V63" s="67"/>
      <c r="W63" s="66"/>
    </row>
    <row r="64" spans="2:24" ht="15.75">
      <c r="B64" s="21" t="s">
        <v>59</v>
      </c>
      <c r="C64" s="6">
        <f aca="true" t="shared" si="10" ref="C64:H64">SUM(C60:C63)</f>
        <v>4.0987</v>
      </c>
      <c r="D64" s="6">
        <f t="shared" si="10"/>
        <v>831.7989</v>
      </c>
      <c r="E64" s="6">
        <f t="shared" si="10"/>
        <v>67.4165</v>
      </c>
      <c r="F64" s="6">
        <f t="shared" si="10"/>
        <v>52.6907</v>
      </c>
      <c r="G64" s="7">
        <f t="shared" si="10"/>
        <v>25.0269</v>
      </c>
      <c r="H64" s="26">
        <f t="shared" si="10"/>
        <v>981.0317</v>
      </c>
      <c r="I64" s="149"/>
      <c r="J64" s="111">
        <f>SUM(J60:J63)</f>
        <v>19646.49199999998</v>
      </c>
      <c r="K64" s="119">
        <f>J64/(J64+L64)</f>
        <v>0.7050082357153191</v>
      </c>
      <c r="L64" s="7">
        <f>SUM(L60:L63)</f>
        <v>8220.547000000006</v>
      </c>
      <c r="M64" s="52">
        <f>L64/(L64+J64)</f>
        <v>0.29499176428468094</v>
      </c>
      <c r="N64" s="2"/>
      <c r="O64" s="95"/>
      <c r="P64" s="95"/>
      <c r="Q64" s="95"/>
      <c r="R64" s="94"/>
      <c r="S64" s="66"/>
      <c r="T64" s="66"/>
      <c r="U64" s="67"/>
      <c r="V64" s="67"/>
      <c r="W64" s="66"/>
      <c r="X64" s="2"/>
    </row>
    <row r="65" spans="1:23" ht="51.75" thickBot="1">
      <c r="A65" s="22"/>
      <c r="B65" s="23" t="s">
        <v>60</v>
      </c>
      <c r="C65" s="8">
        <f>C64/$H$64</f>
        <v>0.0041779485820896516</v>
      </c>
      <c r="D65" s="8">
        <f>D64/$H$64</f>
        <v>0.8478817758896068</v>
      </c>
      <c r="E65" s="8">
        <f>E64/$H$64</f>
        <v>0.06872000160647204</v>
      </c>
      <c r="F65" s="8">
        <f>F64/$H$64</f>
        <v>0.05370947748171644</v>
      </c>
      <c r="G65" s="8">
        <f>G64/$H$64</f>
        <v>0.025510796440115037</v>
      </c>
      <c r="H65" s="160"/>
      <c r="I65" s="148"/>
      <c r="J65" s="109"/>
      <c r="K65" s="116"/>
      <c r="L65" s="124"/>
      <c r="M65" s="56"/>
      <c r="N65" s="2"/>
      <c r="O65" s="95"/>
      <c r="P65" s="95"/>
      <c r="Q65" s="95"/>
      <c r="R65" s="94"/>
      <c r="S65" s="2"/>
      <c r="T65" s="2"/>
      <c r="U65" s="4"/>
      <c r="V65" s="4"/>
      <c r="W65" s="66"/>
    </row>
    <row r="66" spans="1:23" ht="15.75">
      <c r="A66" s="17" t="s">
        <v>74</v>
      </c>
      <c r="B66" s="18">
        <v>5806000</v>
      </c>
      <c r="C66" s="171">
        <v>3.7592</v>
      </c>
      <c r="D66" s="131">
        <v>35.11</v>
      </c>
      <c r="E66" s="61">
        <v>0</v>
      </c>
      <c r="F66" s="61">
        <v>0</v>
      </c>
      <c r="G66" s="127">
        <v>0</v>
      </c>
      <c r="H66" s="47">
        <f>SUM(C66:G66)</f>
        <v>38.8692</v>
      </c>
      <c r="I66" s="148"/>
      <c r="J66" s="106">
        <v>958.6509999999998</v>
      </c>
      <c r="K66" s="113">
        <f>J66/(J66+L66)</f>
        <v>1</v>
      </c>
      <c r="L66" s="131">
        <v>0</v>
      </c>
      <c r="M66" s="86">
        <f>L66/(L66+J66)</f>
        <v>0</v>
      </c>
      <c r="N66" s="2"/>
      <c r="O66" s="95"/>
      <c r="P66" s="95"/>
      <c r="Q66" s="95"/>
      <c r="R66" s="94"/>
      <c r="S66" s="2"/>
      <c r="T66" s="2"/>
      <c r="U66" s="4"/>
      <c r="V66" s="4"/>
      <c r="W66" s="2"/>
    </row>
    <row r="67" spans="1:23" s="16" customFormat="1" ht="15">
      <c r="A67" s="227" t="s">
        <v>42</v>
      </c>
      <c r="B67" s="19">
        <v>5811000</v>
      </c>
      <c r="C67" s="98">
        <v>0.001</v>
      </c>
      <c r="D67" s="99">
        <v>6.0282</v>
      </c>
      <c r="E67" s="99">
        <v>41.4362</v>
      </c>
      <c r="F67" s="99">
        <v>11.2225</v>
      </c>
      <c r="G67" s="172">
        <v>65.27299999999998</v>
      </c>
      <c r="H67" s="31">
        <f>SUM(C67:G67)</f>
        <v>123.96089999999998</v>
      </c>
      <c r="I67" s="148"/>
      <c r="J67" s="107">
        <v>2974.4069999999956</v>
      </c>
      <c r="K67" s="114">
        <f>J67/(J67+L67)</f>
        <v>0.9053475157790155</v>
      </c>
      <c r="L67" s="36">
        <v>310.96900000000096</v>
      </c>
      <c r="M67" s="87">
        <f>L67/(L67+J67)</f>
        <v>0.09465248422098453</v>
      </c>
      <c r="N67" s="2"/>
      <c r="O67" s="95"/>
      <c r="P67" s="95"/>
      <c r="Q67" s="95"/>
      <c r="R67" s="94"/>
      <c r="S67" s="2"/>
      <c r="T67" s="2"/>
      <c r="U67" s="4"/>
      <c r="V67" s="4"/>
      <c r="W67" s="2"/>
    </row>
    <row r="68" spans="2:23" ht="15.75">
      <c r="B68" s="20">
        <v>5816000</v>
      </c>
      <c r="C68" s="173">
        <v>0</v>
      </c>
      <c r="D68" s="174">
        <v>0</v>
      </c>
      <c r="E68" s="174">
        <v>0</v>
      </c>
      <c r="F68" s="174">
        <v>0</v>
      </c>
      <c r="G68" s="175">
        <v>0</v>
      </c>
      <c r="H68" s="45">
        <f>SUM(C68:G68)</f>
        <v>0</v>
      </c>
      <c r="I68" s="148"/>
      <c r="J68" s="153">
        <v>4161</v>
      </c>
      <c r="K68" s="176">
        <v>4161.128999999997</v>
      </c>
      <c r="L68" s="58">
        <v>593.237000000001</v>
      </c>
      <c r="M68" s="88">
        <f>L68/(L68+J68)</f>
        <v>0.12478069561950758</v>
      </c>
      <c r="N68" s="2"/>
      <c r="O68" s="94"/>
      <c r="P68" s="95"/>
      <c r="Q68" s="95"/>
      <c r="R68" s="94"/>
      <c r="S68" s="2"/>
      <c r="T68" s="2"/>
      <c r="U68" s="4"/>
      <c r="V68" s="4"/>
      <c r="W68" s="2"/>
    </row>
    <row r="69" spans="2:24" ht="15.75">
      <c r="B69" s="21" t="s">
        <v>59</v>
      </c>
      <c r="C69" s="6">
        <f>SUM(C66:C68)</f>
        <v>3.7601999999999998</v>
      </c>
      <c r="D69" s="6">
        <f>SUM(D66:D68)</f>
        <v>41.1382</v>
      </c>
      <c r="E69" s="6">
        <f>SUM(E66:E67)</f>
        <v>41.4362</v>
      </c>
      <c r="F69" s="6">
        <f>SUM(F66:F67)</f>
        <v>11.2225</v>
      </c>
      <c r="G69" s="7">
        <f>SUM(G66:G67)</f>
        <v>65.27299999999998</v>
      </c>
      <c r="H69" s="31">
        <f>SUM(H66:H68)</f>
        <v>162.8301</v>
      </c>
      <c r="I69" s="149"/>
      <c r="J69" s="111">
        <f>SUM(J66:J68)</f>
        <v>8094.057999999995</v>
      </c>
      <c r="K69" s="119">
        <f>J69/(J69+L69)</f>
        <v>0.899513283895649</v>
      </c>
      <c r="L69" s="7">
        <f>SUM(L66:L68)</f>
        <v>904.206000000002</v>
      </c>
      <c r="M69" s="52">
        <f>L69/(L69+J69)</f>
        <v>0.10048671610435105</v>
      </c>
      <c r="N69" s="2"/>
      <c r="O69" s="94"/>
      <c r="P69" s="95"/>
      <c r="Q69" s="95"/>
      <c r="R69" s="94"/>
      <c r="S69" s="2"/>
      <c r="T69" s="2"/>
      <c r="U69" s="4"/>
      <c r="V69" s="4"/>
      <c r="W69" s="2"/>
      <c r="X69" s="2"/>
    </row>
    <row r="70" spans="1:23" ht="51.75" thickBot="1">
      <c r="A70" s="22"/>
      <c r="B70" s="23" t="s">
        <v>60</v>
      </c>
      <c r="C70" s="8">
        <f>C69/$H$69</f>
        <v>0.023092781985640246</v>
      </c>
      <c r="D70" s="8">
        <f>D69/$H$69</f>
        <v>0.25264493481242106</v>
      </c>
      <c r="E70" s="8">
        <f>E69/$H$69</f>
        <v>0.25447506327147135</v>
      </c>
      <c r="F70" s="8">
        <f>F69/$H$69</f>
        <v>0.06892153232111263</v>
      </c>
      <c r="G70" s="8">
        <f>G69/$H$69</f>
        <v>0.4008656876093547</v>
      </c>
      <c r="H70" s="46"/>
      <c r="I70" s="148"/>
      <c r="J70" s="109"/>
      <c r="K70" s="116"/>
      <c r="L70" s="124"/>
      <c r="M70" s="56"/>
      <c r="N70" s="2"/>
      <c r="O70" s="94"/>
      <c r="P70" s="95"/>
      <c r="Q70" s="95"/>
      <c r="R70" s="94"/>
      <c r="S70" s="2"/>
      <c r="T70" s="2"/>
      <c r="U70" s="4"/>
      <c r="V70" s="4"/>
      <c r="W70" s="2"/>
    </row>
    <row r="71" spans="1:23" ht="15.75">
      <c r="A71" s="5" t="s">
        <v>76</v>
      </c>
      <c r="B71" s="19">
        <v>5781000</v>
      </c>
      <c r="C71" s="102">
        <v>4.2559000000000005</v>
      </c>
      <c r="D71" s="102">
        <v>202.21559999999997</v>
      </c>
      <c r="E71" s="102">
        <v>0.7719</v>
      </c>
      <c r="F71" s="102">
        <v>4.9371</v>
      </c>
      <c r="G71" s="42">
        <v>0</v>
      </c>
      <c r="H71" s="31">
        <f>SUM(C71:G71)</f>
        <v>212.18049999999994</v>
      </c>
      <c r="I71" s="148"/>
      <c r="J71" s="107">
        <v>4347.216</v>
      </c>
      <c r="K71" s="114">
        <f>J71/(J71+L71)</f>
        <v>1</v>
      </c>
      <c r="L71" s="99">
        <v>0</v>
      </c>
      <c r="M71" s="87">
        <f>L71/(L71+J71)</f>
        <v>0</v>
      </c>
      <c r="N71" s="2"/>
      <c r="O71" s="94"/>
      <c r="P71" s="95"/>
      <c r="Q71" s="95"/>
      <c r="R71" s="94"/>
      <c r="S71" s="2"/>
      <c r="T71" s="2"/>
      <c r="U71" s="4"/>
      <c r="V71" s="4"/>
      <c r="W71" s="2"/>
    </row>
    <row r="72" spans="1:24" ht="15">
      <c r="A72" s="227" t="s">
        <v>43</v>
      </c>
      <c r="B72" s="19">
        <v>5786000</v>
      </c>
      <c r="C72" s="102">
        <v>43.01610000000001</v>
      </c>
      <c r="D72" s="102">
        <v>326.5928</v>
      </c>
      <c r="E72" s="39">
        <v>0</v>
      </c>
      <c r="F72" s="102">
        <v>0.1987</v>
      </c>
      <c r="G72" s="37">
        <v>0</v>
      </c>
      <c r="H72" s="31">
        <f>SUM(C72:G72)</f>
        <v>369.8076</v>
      </c>
      <c r="I72" s="148"/>
      <c r="J72" s="107">
        <v>7396.556000000001</v>
      </c>
      <c r="K72" s="114">
        <f>J72/(J72+L72)</f>
        <v>0.9759217716847213</v>
      </c>
      <c r="L72" s="36">
        <v>182.49</v>
      </c>
      <c r="M72" s="87">
        <f>L72/(L72+J72)</f>
        <v>0.024078228315278727</v>
      </c>
      <c r="N72" s="2"/>
      <c r="O72" s="94"/>
      <c r="P72" s="95"/>
      <c r="Q72" s="95"/>
      <c r="R72" s="94"/>
      <c r="S72" s="2"/>
      <c r="T72" s="2"/>
      <c r="U72" s="4"/>
      <c r="V72" s="4"/>
      <c r="W72" s="2"/>
      <c r="X72" s="2"/>
    </row>
    <row r="73" spans="2:23" ht="15.75">
      <c r="B73" s="20">
        <v>5791000</v>
      </c>
      <c r="C73" s="41">
        <v>0</v>
      </c>
      <c r="D73" s="104">
        <v>53.78640000000001</v>
      </c>
      <c r="E73" s="104">
        <v>27.7788</v>
      </c>
      <c r="F73" s="104">
        <v>60.282</v>
      </c>
      <c r="G73" s="105">
        <v>4.6422</v>
      </c>
      <c r="H73" s="45">
        <f>SUM(C73:G73)</f>
        <v>146.4894</v>
      </c>
      <c r="I73" s="148"/>
      <c r="J73" s="153">
        <v>2822.7410000000004</v>
      </c>
      <c r="K73" s="118">
        <f>J73/(J73+L73)</f>
        <v>0.7938902249730775</v>
      </c>
      <c r="L73" s="58">
        <v>732.84</v>
      </c>
      <c r="M73" s="88">
        <f>L73/(L73+J73)</f>
        <v>0.20610977502692243</v>
      </c>
      <c r="N73" s="2"/>
      <c r="O73" s="94"/>
      <c r="P73" s="95"/>
      <c r="Q73" s="95"/>
      <c r="R73" s="94"/>
      <c r="S73" s="2"/>
      <c r="T73" s="2"/>
      <c r="U73" s="4"/>
      <c r="V73" s="4"/>
      <c r="W73" s="2"/>
    </row>
    <row r="74" spans="2:23" ht="15.75">
      <c r="B74" s="21" t="s">
        <v>59</v>
      </c>
      <c r="C74" s="6">
        <f aca="true" t="shared" si="11" ref="C74:H74">SUM(C71:C73)</f>
        <v>47.272000000000006</v>
      </c>
      <c r="D74" s="6">
        <f t="shared" si="11"/>
        <v>582.5948</v>
      </c>
      <c r="E74" s="6">
        <f t="shared" si="11"/>
        <v>28.5507</v>
      </c>
      <c r="F74" s="6">
        <f t="shared" si="11"/>
        <v>65.4178</v>
      </c>
      <c r="G74" s="7">
        <f t="shared" si="11"/>
        <v>4.6422</v>
      </c>
      <c r="H74" s="31">
        <f t="shared" si="11"/>
        <v>728.4775</v>
      </c>
      <c r="I74" s="149"/>
      <c r="J74" s="111">
        <f>SUM(J71:J73)</f>
        <v>14566.513</v>
      </c>
      <c r="K74" s="119">
        <f>J74/(J74+L74)</f>
        <v>0.9408771940136584</v>
      </c>
      <c r="L74" s="7">
        <f>SUM(L71:L73)</f>
        <v>915.33</v>
      </c>
      <c r="M74" s="52">
        <f>L74/(L74+J74)</f>
        <v>0.05912280598634155</v>
      </c>
      <c r="N74" s="2"/>
      <c r="O74" s="94"/>
      <c r="P74" s="95"/>
      <c r="Q74" s="95"/>
      <c r="R74" s="94"/>
      <c r="S74" s="2"/>
      <c r="T74" s="2"/>
      <c r="U74" s="4"/>
      <c r="V74" s="4"/>
      <c r="W74" s="2"/>
    </row>
    <row r="75" spans="1:23" ht="51.75" thickBot="1">
      <c r="A75" s="34"/>
      <c r="B75" s="35" t="s">
        <v>60</v>
      </c>
      <c r="C75" s="12">
        <f>C74/$H$74</f>
        <v>0.06489150316928115</v>
      </c>
      <c r="D75" s="12">
        <f>D74/$H$74</f>
        <v>0.7997430256939988</v>
      </c>
      <c r="E75" s="12">
        <f>E74/$H$74</f>
        <v>0.03919228802536798</v>
      </c>
      <c r="F75" s="12">
        <f>F74/$H$74</f>
        <v>0.08980071450387968</v>
      </c>
      <c r="G75" s="24">
        <f>G74/$H$74</f>
        <v>0.006372468607472434</v>
      </c>
      <c r="H75" s="59"/>
      <c r="I75" s="148"/>
      <c r="J75" s="110"/>
      <c r="K75" s="117"/>
      <c r="L75" s="125"/>
      <c r="M75" s="53"/>
      <c r="N75" s="2"/>
      <c r="O75" s="93"/>
      <c r="P75" s="93"/>
      <c r="Q75" s="93"/>
      <c r="R75" s="93"/>
      <c r="S75" s="2"/>
      <c r="T75" s="2"/>
      <c r="U75" s="4"/>
      <c r="V75" s="4"/>
      <c r="W75" s="2"/>
    </row>
    <row r="76" spans="1:24" ht="15.75">
      <c r="A76" s="17" t="s">
        <v>58</v>
      </c>
      <c r="B76" s="18">
        <v>5791000</v>
      </c>
      <c r="C76" s="177">
        <v>12.720899999999999</v>
      </c>
      <c r="D76" s="177">
        <v>46.9427</v>
      </c>
      <c r="E76" s="177">
        <v>7.8014</v>
      </c>
      <c r="F76" s="178">
        <v>0</v>
      </c>
      <c r="G76" s="179">
        <v>0</v>
      </c>
      <c r="H76" s="47">
        <f>SUM(C76:G76)</f>
        <v>67.465</v>
      </c>
      <c r="I76" s="148"/>
      <c r="J76" s="180">
        <v>1242.8020000000006</v>
      </c>
      <c r="K76" s="113">
        <f aca="true" t="shared" si="12" ref="K76:K81">J76/(J76+L76)</f>
        <v>0.7817338259732974</v>
      </c>
      <c r="L76" s="131">
        <v>347</v>
      </c>
      <c r="M76" s="86">
        <f aca="true" t="shared" si="13" ref="M76:M81">L76/(L76+J76)</f>
        <v>0.21826617402670262</v>
      </c>
      <c r="N76" s="2"/>
      <c r="O76" s="94"/>
      <c r="P76" s="95"/>
      <c r="Q76" s="95"/>
      <c r="R76" s="94"/>
      <c r="S76" s="71"/>
      <c r="T76" s="2"/>
      <c r="U76" s="4"/>
      <c r="V76" s="4"/>
      <c r="W76" s="2"/>
      <c r="X76" s="2"/>
    </row>
    <row r="77" spans="1:24" ht="15">
      <c r="A77" s="227" t="s">
        <v>44</v>
      </c>
      <c r="B77" s="19">
        <v>5796000</v>
      </c>
      <c r="C77" s="98">
        <v>64.00630000000001</v>
      </c>
      <c r="D77" s="98">
        <v>125.83850000000002</v>
      </c>
      <c r="E77" s="98">
        <v>10.2545</v>
      </c>
      <c r="F77" s="98">
        <v>36.558499999999995</v>
      </c>
      <c r="G77" s="99">
        <v>25.964199999999998</v>
      </c>
      <c r="H77" s="31">
        <f>SUM(C77:G77)</f>
        <v>262.622</v>
      </c>
      <c r="I77" s="148"/>
      <c r="J77" s="181">
        <v>4015.2379999999994</v>
      </c>
      <c r="K77" s="114">
        <f t="shared" si="12"/>
        <v>0.7046455413059265</v>
      </c>
      <c r="L77" s="99">
        <v>1683</v>
      </c>
      <c r="M77" s="87">
        <f t="shared" si="13"/>
        <v>0.2953544586940735</v>
      </c>
      <c r="N77" s="2"/>
      <c r="O77" s="94"/>
      <c r="P77" s="95"/>
      <c r="Q77" s="95"/>
      <c r="R77" s="94"/>
      <c r="S77" s="71"/>
      <c r="T77" s="2"/>
      <c r="U77" s="70"/>
      <c r="V77" s="70"/>
      <c r="W77" s="71"/>
      <c r="X77" s="65"/>
    </row>
    <row r="78" spans="2:24" ht="15.75">
      <c r="B78" s="19">
        <v>5801000</v>
      </c>
      <c r="C78" s="98">
        <v>0.0029</v>
      </c>
      <c r="D78" s="98">
        <v>101.83430000000001</v>
      </c>
      <c r="E78" s="40">
        <v>0</v>
      </c>
      <c r="F78" s="98">
        <v>1.4035</v>
      </c>
      <c r="G78" s="163">
        <v>0</v>
      </c>
      <c r="H78" s="31">
        <f>SUM(C78:G78)</f>
        <v>103.2407</v>
      </c>
      <c r="I78" s="148"/>
      <c r="J78" s="181">
        <v>2117.165</v>
      </c>
      <c r="K78" s="114">
        <f t="shared" si="12"/>
        <v>0.9342501538943545</v>
      </c>
      <c r="L78" s="99">
        <v>149</v>
      </c>
      <c r="M78" s="87">
        <f t="shared" si="13"/>
        <v>0.06574984610564544</v>
      </c>
      <c r="N78" s="2"/>
      <c r="O78" s="94"/>
      <c r="P78" s="95"/>
      <c r="Q78" s="95"/>
      <c r="R78" s="94"/>
      <c r="S78" s="71"/>
      <c r="T78" s="2"/>
      <c r="U78" s="70"/>
      <c r="V78" s="70"/>
      <c r="W78" s="71"/>
      <c r="X78" s="65"/>
    </row>
    <row r="79" spans="2:24" ht="15.75">
      <c r="B79" s="19">
        <v>5806000</v>
      </c>
      <c r="C79" s="98">
        <v>11.1601</v>
      </c>
      <c r="D79" s="98">
        <v>161.71169999999995</v>
      </c>
      <c r="E79" s="98">
        <v>23.6532</v>
      </c>
      <c r="F79" s="40">
        <v>0</v>
      </c>
      <c r="G79" s="163">
        <v>0</v>
      </c>
      <c r="H79" s="31">
        <f>SUM(C79:G79)</f>
        <v>196.52499999999995</v>
      </c>
      <c r="I79" s="148"/>
      <c r="J79" s="181">
        <v>3533.9219999999996</v>
      </c>
      <c r="K79" s="114">
        <f t="shared" si="12"/>
        <v>0.752871905413</v>
      </c>
      <c r="L79" s="99">
        <v>1160</v>
      </c>
      <c r="M79" s="87">
        <f t="shared" si="13"/>
        <v>0.24712809458699997</v>
      </c>
      <c r="N79" s="2"/>
      <c r="O79" s="94"/>
      <c r="P79" s="95"/>
      <c r="Q79" s="95"/>
      <c r="R79" s="94"/>
      <c r="S79" s="71"/>
      <c r="T79" s="2"/>
      <c r="U79" s="70"/>
      <c r="V79" s="70"/>
      <c r="W79" s="71"/>
      <c r="X79" s="65"/>
    </row>
    <row r="80" spans="2:24" ht="15.75">
      <c r="B80" s="20">
        <v>5811000</v>
      </c>
      <c r="C80" s="100">
        <v>19.815800000000003</v>
      </c>
      <c r="D80" s="100">
        <v>3.1825</v>
      </c>
      <c r="E80" s="100">
        <v>6.8889</v>
      </c>
      <c r="F80" s="100">
        <v>4.4834</v>
      </c>
      <c r="G80" s="101">
        <v>204.73389999999995</v>
      </c>
      <c r="H80" s="45">
        <f>SUM(C80:G80)</f>
        <v>239.10449999999994</v>
      </c>
      <c r="I80" s="148"/>
      <c r="J80" s="182">
        <v>6446.346000000001</v>
      </c>
      <c r="K80" s="118">
        <f t="shared" si="12"/>
        <v>1</v>
      </c>
      <c r="L80" s="101">
        <v>0</v>
      </c>
      <c r="M80" s="88">
        <f t="shared" si="13"/>
        <v>0</v>
      </c>
      <c r="N80" s="2"/>
      <c r="O80" s="94"/>
      <c r="P80" s="95"/>
      <c r="Q80" s="95"/>
      <c r="R80" s="94"/>
      <c r="S80" s="71"/>
      <c r="T80" s="2"/>
      <c r="U80" s="70"/>
      <c r="V80" s="70"/>
      <c r="W80" s="71"/>
      <c r="X80" s="65"/>
    </row>
    <row r="81" spans="2:24" ht="15.75">
      <c r="B81" s="21" t="s">
        <v>59</v>
      </c>
      <c r="C81" s="6">
        <f aca="true" t="shared" si="14" ref="C81:H81">SUM(C76:C80)</f>
        <v>107.70600000000002</v>
      </c>
      <c r="D81" s="6">
        <f t="shared" si="14"/>
        <v>439.50969999999995</v>
      </c>
      <c r="E81" s="6">
        <f t="shared" si="14"/>
        <v>48.598</v>
      </c>
      <c r="F81" s="6">
        <f t="shared" si="14"/>
        <v>42.44539999999999</v>
      </c>
      <c r="G81" s="7">
        <f t="shared" si="14"/>
        <v>230.69809999999995</v>
      </c>
      <c r="H81" s="31">
        <f t="shared" si="14"/>
        <v>868.9571999999998</v>
      </c>
      <c r="I81" s="149"/>
      <c r="J81" s="111">
        <f>SUM(J76:J80)</f>
        <v>17355.473</v>
      </c>
      <c r="K81" s="119">
        <f t="shared" si="12"/>
        <v>0.8386525716310824</v>
      </c>
      <c r="L81" s="7">
        <f>SUM(L76:L80)</f>
        <v>3339</v>
      </c>
      <c r="M81" s="52">
        <f t="shared" si="13"/>
        <v>0.1613474283689176</v>
      </c>
      <c r="N81" s="2"/>
      <c r="O81" s="94"/>
      <c r="P81" s="95"/>
      <c r="Q81" s="95"/>
      <c r="R81" s="94"/>
      <c r="S81" s="2"/>
      <c r="T81" s="2"/>
      <c r="U81" s="70"/>
      <c r="V81" s="70"/>
      <c r="W81" s="71"/>
      <c r="X81" s="65"/>
    </row>
    <row r="82" spans="1:19" ht="51.75" thickBot="1">
      <c r="A82" s="34"/>
      <c r="B82" s="35" t="s">
        <v>60</v>
      </c>
      <c r="C82" s="12">
        <f>C81/$H$81</f>
        <v>0.1239485673172396</v>
      </c>
      <c r="D82" s="12">
        <f>D81/$H$81</f>
        <v>0.505789813353293</v>
      </c>
      <c r="E82" s="12">
        <f>E81/$H$81</f>
        <v>0.05592680514069048</v>
      </c>
      <c r="F82" s="12">
        <f>F81/$H$81</f>
        <v>0.04884636435488422</v>
      </c>
      <c r="G82" s="24">
        <f>G81/$H$81</f>
        <v>0.26548844983389286</v>
      </c>
      <c r="H82" s="59"/>
      <c r="I82" s="148"/>
      <c r="J82" s="110"/>
      <c r="K82" s="117"/>
      <c r="L82" s="125"/>
      <c r="M82" s="53"/>
      <c r="N82" s="2"/>
      <c r="O82" s="93"/>
      <c r="P82" s="93"/>
      <c r="Q82" s="93"/>
      <c r="R82" s="93"/>
      <c r="S82" s="14"/>
    </row>
    <row r="83" spans="1:19" ht="15.75">
      <c r="A83" s="17" t="s">
        <v>24</v>
      </c>
      <c r="B83" s="18">
        <v>5816000</v>
      </c>
      <c r="C83" s="128">
        <v>0.6518999999999999</v>
      </c>
      <c r="D83" s="184">
        <v>13.975800000000001</v>
      </c>
      <c r="E83" s="128">
        <v>0</v>
      </c>
      <c r="F83" s="128">
        <v>0</v>
      </c>
      <c r="G83" s="128">
        <v>0.8779</v>
      </c>
      <c r="H83" s="47">
        <f>SUM(C83:G83)</f>
        <v>15.505600000000001</v>
      </c>
      <c r="I83" s="185"/>
      <c r="J83" s="186">
        <v>237</v>
      </c>
      <c r="K83" s="167">
        <f>J83/(J83+L83)</f>
        <v>1</v>
      </c>
      <c r="L83" s="187">
        <v>0</v>
      </c>
      <c r="M83" s="188">
        <f>L83/(L83+J83)</f>
        <v>0</v>
      </c>
      <c r="N83" s="2"/>
      <c r="O83" s="95"/>
      <c r="P83" s="95"/>
      <c r="Q83" s="95"/>
      <c r="R83" s="183"/>
      <c r="S83" s="14"/>
    </row>
    <row r="84" spans="1:19" ht="15">
      <c r="A84" s="227" t="s">
        <v>45</v>
      </c>
      <c r="B84" s="19">
        <v>5821000</v>
      </c>
      <c r="C84" s="129">
        <v>16.557</v>
      </c>
      <c r="D84" s="183">
        <v>70.3476</v>
      </c>
      <c r="E84" s="129">
        <v>16.4074</v>
      </c>
      <c r="F84" s="129">
        <v>6.8934</v>
      </c>
      <c r="G84" s="129">
        <v>41.0156</v>
      </c>
      <c r="H84" s="31">
        <f>SUM(C84:G84)</f>
        <v>151.221</v>
      </c>
      <c r="I84" s="148"/>
      <c r="J84" s="189">
        <v>1864</v>
      </c>
      <c r="K84" s="114">
        <f>J84/(J84+L84)</f>
        <v>0.36089060987415295</v>
      </c>
      <c r="L84" s="190">
        <v>3301</v>
      </c>
      <c r="M84" s="87">
        <f>L84/(L84+J84)</f>
        <v>0.639109390125847</v>
      </c>
      <c r="N84" s="2"/>
      <c r="O84" s="95"/>
      <c r="P84" s="95"/>
      <c r="Q84" s="95"/>
      <c r="R84" s="183"/>
      <c r="S84" s="14"/>
    </row>
    <row r="85" spans="2:19" ht="15.75">
      <c r="B85" s="19">
        <v>5826000</v>
      </c>
      <c r="C85" s="129">
        <v>6.7109000000000005</v>
      </c>
      <c r="D85" s="183">
        <v>56.3583</v>
      </c>
      <c r="E85" s="129">
        <v>6.289</v>
      </c>
      <c r="F85" s="129">
        <v>23.9661</v>
      </c>
      <c r="G85" s="129">
        <v>0</v>
      </c>
      <c r="H85" s="31">
        <f>SUM(C85:G85)</f>
        <v>93.3243</v>
      </c>
      <c r="I85" s="148"/>
      <c r="J85" s="107">
        <v>3459</v>
      </c>
      <c r="K85" s="114">
        <f>J85/(J85+L85)</f>
        <v>0.591484268125855</v>
      </c>
      <c r="L85" s="36">
        <v>2389</v>
      </c>
      <c r="M85" s="87">
        <f>L85/(L85+J85)</f>
        <v>0.408515731874145</v>
      </c>
      <c r="N85" s="2"/>
      <c r="O85" s="95"/>
      <c r="P85" s="95"/>
      <c r="Q85" s="95"/>
      <c r="R85" s="183"/>
      <c r="S85" s="14"/>
    </row>
    <row r="86" spans="2:19" ht="15.75">
      <c r="B86" s="191" t="s">
        <v>19</v>
      </c>
      <c r="C86" s="130">
        <v>150.08170000000004</v>
      </c>
      <c r="D86" s="192">
        <v>360.93019999999996</v>
      </c>
      <c r="E86" s="130">
        <v>28.146900000000002</v>
      </c>
      <c r="F86" s="130">
        <v>57.418600000000005</v>
      </c>
      <c r="G86" s="130">
        <v>49.26240000000001</v>
      </c>
      <c r="H86" s="45">
        <f>SUM(C86:G86)</f>
        <v>645.8397999999999</v>
      </c>
      <c r="I86" s="148"/>
      <c r="J86" s="153">
        <v>10568</v>
      </c>
      <c r="K86" s="118">
        <f>J86/(J86+L86)</f>
        <v>0.6489008964755004</v>
      </c>
      <c r="L86" s="58">
        <v>5718</v>
      </c>
      <c r="M86" s="88">
        <f>L86/(L86+J86)</f>
        <v>0.3510991035244996</v>
      </c>
      <c r="N86" s="2"/>
      <c r="O86" s="95"/>
      <c r="P86" s="95"/>
      <c r="Q86" s="95"/>
      <c r="R86" s="183"/>
      <c r="S86" s="14"/>
    </row>
    <row r="87" spans="2:19" ht="15.75">
      <c r="B87" s="21" t="s">
        <v>59</v>
      </c>
      <c r="C87" s="6">
        <f aca="true" t="shared" si="15" ref="C87:H87">SUM(C83:C86)</f>
        <v>174.00150000000005</v>
      </c>
      <c r="D87" s="6">
        <f t="shared" si="15"/>
        <v>501.6119</v>
      </c>
      <c r="E87" s="6">
        <f t="shared" si="15"/>
        <v>50.8433</v>
      </c>
      <c r="F87" s="6">
        <f t="shared" si="15"/>
        <v>88.27810000000001</v>
      </c>
      <c r="G87" s="7">
        <f t="shared" si="15"/>
        <v>91.1559</v>
      </c>
      <c r="H87" s="31">
        <f t="shared" si="15"/>
        <v>905.8906999999999</v>
      </c>
      <c r="I87" s="149"/>
      <c r="J87" s="111">
        <f>SUM(J83:J86)</f>
        <v>16128</v>
      </c>
      <c r="K87" s="119">
        <f>J87/(J87+L87)</f>
        <v>0.5857059848925044</v>
      </c>
      <c r="L87" s="7">
        <f>SUM(L83:L86)</f>
        <v>11408</v>
      </c>
      <c r="M87" s="52">
        <f>L87/(L87+J87)</f>
        <v>0.41429401510749564</v>
      </c>
      <c r="N87" s="2"/>
      <c r="O87" s="95"/>
      <c r="P87" s="95"/>
      <c r="Q87" s="95"/>
      <c r="R87" s="183"/>
      <c r="S87" s="14"/>
    </row>
    <row r="88" spans="1:19" ht="51.75" thickBot="1">
      <c r="A88" s="22"/>
      <c r="B88" s="23" t="s">
        <v>60</v>
      </c>
      <c r="C88" s="8">
        <f>C87/$H$87</f>
        <v>0.19207780806227515</v>
      </c>
      <c r="D88" s="8">
        <f>D87/$H$87</f>
        <v>0.55372231992226</v>
      </c>
      <c r="E88" s="8">
        <f>E87/$H$87</f>
        <v>0.056125203625558805</v>
      </c>
      <c r="F88" s="8">
        <f>F87/$H$87</f>
        <v>0.09744895272685769</v>
      </c>
      <c r="G88" s="8">
        <f>G87/$H$87</f>
        <v>0.10062571566304855</v>
      </c>
      <c r="H88" s="46"/>
      <c r="I88" s="155"/>
      <c r="J88" s="109"/>
      <c r="K88" s="116"/>
      <c r="L88" s="124"/>
      <c r="M88" s="56"/>
      <c r="N88" s="2"/>
      <c r="O88" s="95"/>
      <c r="P88" s="95"/>
      <c r="Q88" s="95"/>
      <c r="R88" s="183"/>
      <c r="S88" s="14"/>
    </row>
    <row r="89" spans="1:19" ht="15.75">
      <c r="A89" s="5" t="s">
        <v>78</v>
      </c>
      <c r="B89" s="19" t="s">
        <v>66</v>
      </c>
      <c r="C89" s="252">
        <v>17.666999999999998</v>
      </c>
      <c r="D89" s="252">
        <v>182.02040000000002</v>
      </c>
      <c r="E89" s="252">
        <v>54.733399999999996</v>
      </c>
      <c r="F89" s="252">
        <v>63.7</v>
      </c>
      <c r="G89" s="253">
        <v>50.548500000000004</v>
      </c>
      <c r="H89" s="31">
        <f aca="true" t="shared" si="16" ref="H89:H96">SUM(C89:G89)</f>
        <v>368.6693</v>
      </c>
      <c r="I89" s="148"/>
      <c r="J89" s="164">
        <v>6161.231000000007</v>
      </c>
      <c r="K89" s="120">
        <f>J89/(J89+L89)</f>
        <v>0.35175093291000753</v>
      </c>
      <c r="L89" s="165">
        <v>11354.66</v>
      </c>
      <c r="M89" s="91">
        <f>L89/(L89+J89)</f>
        <v>0.6482490670899925</v>
      </c>
      <c r="N89" s="2"/>
      <c r="O89" s="95"/>
      <c r="P89" s="95"/>
      <c r="Q89" s="95"/>
      <c r="R89" s="183"/>
      <c r="S89" s="14"/>
    </row>
    <row r="90" spans="1:19" ht="15">
      <c r="A90" s="227" t="s">
        <v>46</v>
      </c>
      <c r="B90" s="19" t="s">
        <v>79</v>
      </c>
      <c r="C90" s="102">
        <v>3.7569000000000004</v>
      </c>
      <c r="D90" s="102">
        <v>248.97589999999994</v>
      </c>
      <c r="E90" s="102">
        <v>3.4509</v>
      </c>
      <c r="F90" s="39"/>
      <c r="G90" s="103">
        <v>27.393</v>
      </c>
      <c r="H90" s="31">
        <f t="shared" si="16"/>
        <v>283.57669999999996</v>
      </c>
      <c r="I90" s="148"/>
      <c r="J90" s="164"/>
      <c r="K90" s="120"/>
      <c r="L90" s="165"/>
      <c r="M90" s="91"/>
      <c r="N90" s="2"/>
      <c r="O90" s="94"/>
      <c r="P90" s="95"/>
      <c r="Q90" s="95"/>
      <c r="R90" s="94"/>
      <c r="S90" s="14"/>
    </row>
    <row r="91" spans="2:19" ht="15.75">
      <c r="B91" s="19">
        <v>5851000</v>
      </c>
      <c r="C91" s="102">
        <v>0.0025</v>
      </c>
      <c r="D91" s="102">
        <v>52.855199999999996</v>
      </c>
      <c r="E91" s="102">
        <v>4.3740000000000006</v>
      </c>
      <c r="F91" s="102">
        <v>2.0522</v>
      </c>
      <c r="G91" s="103">
        <v>546.7063999999999</v>
      </c>
      <c r="H91" s="31">
        <f t="shared" si="16"/>
        <v>605.9902999999999</v>
      </c>
      <c r="I91" s="148"/>
      <c r="J91" s="164">
        <v>16058.7</v>
      </c>
      <c r="K91" s="120">
        <f>J91/(J91+L91)</f>
        <v>0.39979425111566186</v>
      </c>
      <c r="L91" s="165">
        <v>24108.711000000003</v>
      </c>
      <c r="M91" s="91">
        <f>L91/(L91+J91)</f>
        <v>0.6002057488843381</v>
      </c>
      <c r="N91" s="2"/>
      <c r="O91" s="94"/>
      <c r="P91" s="95"/>
      <c r="Q91" s="95"/>
      <c r="R91" s="94"/>
      <c r="S91" s="14"/>
    </row>
    <row r="92" spans="2:19" ht="15.75">
      <c r="B92" s="19" t="s">
        <v>67</v>
      </c>
      <c r="C92" s="102">
        <v>29.266</v>
      </c>
      <c r="D92" s="102">
        <v>94.0851</v>
      </c>
      <c r="E92" s="102">
        <v>48.5377</v>
      </c>
      <c r="F92" s="102">
        <v>34.0317</v>
      </c>
      <c r="G92" s="103">
        <v>333.2515</v>
      </c>
      <c r="H92" s="31">
        <f t="shared" si="16"/>
        <v>539.172</v>
      </c>
      <c r="I92" s="148"/>
      <c r="J92" s="164"/>
      <c r="K92" s="120"/>
      <c r="L92" s="165"/>
      <c r="M92" s="91"/>
      <c r="N92" s="2"/>
      <c r="O92" s="94"/>
      <c r="P92" s="95"/>
      <c r="Q92" s="95"/>
      <c r="R92" s="94"/>
      <c r="S92" s="14"/>
    </row>
    <row r="93" spans="2:19" ht="15.75">
      <c r="B93" s="19" t="s">
        <v>68</v>
      </c>
      <c r="C93" s="102">
        <v>25.293299999999995</v>
      </c>
      <c r="D93" s="102">
        <v>205.63769999999994</v>
      </c>
      <c r="E93" s="102">
        <v>66.96520000000001</v>
      </c>
      <c r="F93" s="102">
        <v>195.5934</v>
      </c>
      <c r="G93" s="103">
        <v>621.5028000000001</v>
      </c>
      <c r="H93" s="31">
        <f t="shared" si="16"/>
        <v>1114.9924</v>
      </c>
      <c r="I93" s="148"/>
      <c r="J93" s="164">
        <v>16439.33299999999</v>
      </c>
      <c r="K93" s="120">
        <f>J93/(J93+L93)</f>
        <v>0.38413468271022116</v>
      </c>
      <c r="L93" s="165">
        <v>26356.42</v>
      </c>
      <c r="M93" s="91">
        <f>L93/(L93+J93)</f>
        <v>0.6158653172897789</v>
      </c>
      <c r="N93" s="2"/>
      <c r="O93" s="94"/>
      <c r="P93" s="95"/>
      <c r="Q93" s="95"/>
      <c r="R93" s="94"/>
      <c r="S93" s="14"/>
    </row>
    <row r="94" spans="2:19" ht="15.75">
      <c r="B94" s="19" t="s">
        <v>70</v>
      </c>
      <c r="C94" s="102">
        <v>48.10960000000001</v>
      </c>
      <c r="D94" s="102">
        <v>18.4835</v>
      </c>
      <c r="E94" s="102">
        <v>77.34219999999999</v>
      </c>
      <c r="F94" s="102">
        <v>159.73859999999996</v>
      </c>
      <c r="G94" s="103">
        <v>309.2664</v>
      </c>
      <c r="H94" s="31">
        <f t="shared" si="16"/>
        <v>612.9403</v>
      </c>
      <c r="I94" s="148"/>
      <c r="J94" s="164"/>
      <c r="K94" s="120"/>
      <c r="L94" s="165"/>
      <c r="M94" s="91"/>
      <c r="N94" s="2"/>
      <c r="O94" s="94"/>
      <c r="P94" s="95"/>
      <c r="Q94" s="95"/>
      <c r="R94" s="94"/>
      <c r="S94" s="14"/>
    </row>
    <row r="95" spans="2:19" ht="15.75">
      <c r="B95" s="19" t="s">
        <v>62</v>
      </c>
      <c r="C95" s="102">
        <v>18.7753</v>
      </c>
      <c r="D95" s="102">
        <v>148.2347</v>
      </c>
      <c r="E95" s="102">
        <v>31.1936</v>
      </c>
      <c r="F95" s="102">
        <v>212.8189</v>
      </c>
      <c r="G95" s="103">
        <v>323.67690000000005</v>
      </c>
      <c r="H95" s="31">
        <f t="shared" si="16"/>
        <v>734.6994000000001</v>
      </c>
      <c r="I95" s="148"/>
      <c r="J95" s="164">
        <v>2734.6210000000083</v>
      </c>
      <c r="K95" s="120">
        <f>J95/(J95+L95)</f>
        <v>0.12223050316422007</v>
      </c>
      <c r="L95" s="165">
        <v>19638.035000000003</v>
      </c>
      <c r="M95" s="91">
        <f>L95/(L95+J95)</f>
        <v>0.87776949683578</v>
      </c>
      <c r="N95" s="2"/>
      <c r="O95" s="94"/>
      <c r="P95" s="95"/>
      <c r="Q95" s="95"/>
      <c r="R95" s="94"/>
      <c r="S95" s="14"/>
    </row>
    <row r="96" spans="2:19" ht="15.75">
      <c r="B96" s="20" t="s">
        <v>71</v>
      </c>
      <c r="C96" s="41">
        <v>0</v>
      </c>
      <c r="D96" s="104">
        <v>3.1868000000000003</v>
      </c>
      <c r="E96" s="104">
        <v>17.492299999999997</v>
      </c>
      <c r="F96" s="104">
        <v>1.9374</v>
      </c>
      <c r="G96" s="105">
        <v>11.8496</v>
      </c>
      <c r="H96" s="45">
        <f t="shared" si="16"/>
        <v>34.4661</v>
      </c>
      <c r="I96" s="148"/>
      <c r="J96" s="254"/>
      <c r="K96" s="122"/>
      <c r="L96" s="255"/>
      <c r="M96" s="92"/>
      <c r="N96" s="2"/>
      <c r="O96" s="93"/>
      <c r="P96" s="93"/>
      <c r="Q96" s="93"/>
      <c r="R96" s="93"/>
      <c r="S96" s="14"/>
    </row>
    <row r="97" spans="2:19" ht="15.75">
      <c r="B97" s="21" t="s">
        <v>59</v>
      </c>
      <c r="C97" s="6">
        <f aca="true" t="shared" si="17" ref="C97:H97">SUM(C89:C96)</f>
        <v>142.87060000000002</v>
      </c>
      <c r="D97" s="6">
        <f t="shared" si="17"/>
        <v>953.4793</v>
      </c>
      <c r="E97" s="6">
        <f t="shared" si="17"/>
        <v>304.0893</v>
      </c>
      <c r="F97" s="6">
        <f t="shared" si="17"/>
        <v>669.8722</v>
      </c>
      <c r="G97" s="7">
        <f t="shared" si="17"/>
        <v>2224.1951</v>
      </c>
      <c r="H97" s="31">
        <f t="shared" si="17"/>
        <v>4294.5065</v>
      </c>
      <c r="I97" s="149"/>
      <c r="J97" s="111">
        <f>SUM(J89:J96)</f>
        <v>41393.885</v>
      </c>
      <c r="K97" s="119">
        <f>J97/(J97+L97)</f>
        <v>0.33694186807052284</v>
      </c>
      <c r="L97" s="7">
        <f>SUM(L89:L96)</f>
        <v>81457.826</v>
      </c>
      <c r="M97" s="52">
        <f>L97/(L97+J97)</f>
        <v>0.6630581319294772</v>
      </c>
      <c r="N97" s="2"/>
      <c r="O97" s="94"/>
      <c r="P97" s="95"/>
      <c r="Q97" s="95"/>
      <c r="R97" s="94"/>
      <c r="S97" s="14"/>
    </row>
    <row r="98" spans="1:19" ht="51.75" thickBot="1">
      <c r="A98" s="34"/>
      <c r="B98" s="35" t="s">
        <v>60</v>
      </c>
      <c r="C98" s="12">
        <f>C97/$H$97</f>
        <v>0.03326822301933878</v>
      </c>
      <c r="D98" s="12">
        <f>D97/$H$97</f>
        <v>0.22202301940863284</v>
      </c>
      <c r="E98" s="24">
        <f>E97/$H$97</f>
        <v>0.07080890435257228</v>
      </c>
      <c r="F98" s="24">
        <f>F97/$H$97</f>
        <v>0.15598351056169082</v>
      </c>
      <c r="G98" s="24">
        <f>G97/$H$97</f>
        <v>0.5179163426577651</v>
      </c>
      <c r="H98" s="59"/>
      <c r="J98" s="193"/>
      <c r="K98" s="117"/>
      <c r="L98" s="194"/>
      <c r="M98" s="53"/>
      <c r="N98" s="2"/>
      <c r="O98" s="93"/>
      <c r="P98" s="93"/>
      <c r="Q98" s="93"/>
      <c r="R98" s="93"/>
      <c r="S98" s="14"/>
    </row>
    <row r="99" spans="1:19" ht="15.75">
      <c r="A99" s="17" t="s">
        <v>0</v>
      </c>
      <c r="B99" s="199">
        <v>5816000</v>
      </c>
      <c r="C99" s="128">
        <v>54.065799999999996</v>
      </c>
      <c r="D99" s="128">
        <v>40.7244</v>
      </c>
      <c r="E99" s="128">
        <v>7.1110999999999995</v>
      </c>
      <c r="F99" s="200"/>
      <c r="G99" s="128">
        <v>7.6723</v>
      </c>
      <c r="H99" s="25">
        <f>SUM(C99:G99)</f>
        <v>109.5736</v>
      </c>
      <c r="I99" s="1"/>
      <c r="J99" s="180">
        <v>5256</v>
      </c>
      <c r="K99" s="113">
        <f aca="true" t="shared" si="18" ref="K99:K104">J99/(J99+L99)</f>
        <v>0.5751805646749836</v>
      </c>
      <c r="L99" s="131">
        <v>3882</v>
      </c>
      <c r="M99" s="201">
        <f>L99/(L99+J99)</f>
        <v>0.4248194353250164</v>
      </c>
      <c r="N99" s="2"/>
      <c r="O99" s="94"/>
      <c r="P99" s="95"/>
      <c r="Q99" s="95"/>
      <c r="R99" s="183"/>
      <c r="S99" s="14"/>
    </row>
    <row r="100" spans="1:19" ht="15">
      <c r="A100" s="227" t="s">
        <v>47</v>
      </c>
      <c r="B100" s="19">
        <v>5821000</v>
      </c>
      <c r="C100" s="129">
        <v>11.364199999999999</v>
      </c>
      <c r="D100" s="129">
        <v>289.0246</v>
      </c>
      <c r="E100" s="129">
        <v>67.08930000000001</v>
      </c>
      <c r="F100" s="129">
        <v>50.647</v>
      </c>
      <c r="G100" s="129">
        <v>7.7505999999999995</v>
      </c>
      <c r="H100" s="26">
        <f>SUM(C100:G100)</f>
        <v>425.87570000000005</v>
      </c>
      <c r="I100" s="143"/>
      <c r="J100" s="202">
        <v>5854</v>
      </c>
      <c r="K100" s="114">
        <f t="shared" si="18"/>
        <v>0.29293434747798236</v>
      </c>
      <c r="L100" s="99">
        <v>14130</v>
      </c>
      <c r="M100" s="203">
        <f>L100/(L100+J100)</f>
        <v>0.7070656525220176</v>
      </c>
      <c r="N100" s="2"/>
      <c r="O100" s="94"/>
      <c r="P100" s="95"/>
      <c r="Q100" s="95"/>
      <c r="R100" s="183"/>
      <c r="S100" s="14"/>
    </row>
    <row r="101" spans="2:19" ht="15.75">
      <c r="B101" s="19">
        <v>5826000</v>
      </c>
      <c r="C101" s="129">
        <v>54.6777</v>
      </c>
      <c r="D101" s="129">
        <v>535.7427000000001</v>
      </c>
      <c r="E101" s="129">
        <v>24.8174</v>
      </c>
      <c r="F101" s="129">
        <v>18.4406</v>
      </c>
      <c r="G101" s="129">
        <v>17.9593</v>
      </c>
      <c r="H101" s="26">
        <f>SUM(C101:G101)</f>
        <v>651.6377000000001</v>
      </c>
      <c r="I101" s="143"/>
      <c r="J101" s="202">
        <v>7130</v>
      </c>
      <c r="K101" s="114">
        <f t="shared" si="18"/>
        <v>0.3416059793024147</v>
      </c>
      <c r="L101" s="99">
        <v>13742</v>
      </c>
      <c r="M101" s="87">
        <f>L101/(L101+J101)</f>
        <v>0.6583940206975852</v>
      </c>
      <c r="O101" s="94"/>
      <c r="P101" s="95"/>
      <c r="Q101" s="95"/>
      <c r="R101" s="183"/>
      <c r="S101" s="14"/>
    </row>
    <row r="102" spans="2:19" ht="15.75">
      <c r="B102" s="19" t="s">
        <v>21</v>
      </c>
      <c r="C102" s="129"/>
      <c r="D102" s="129">
        <v>115.4384</v>
      </c>
      <c r="E102" s="129">
        <v>5.6368</v>
      </c>
      <c r="F102" s="129">
        <v>0.9738</v>
      </c>
      <c r="G102" s="129">
        <v>1.4676</v>
      </c>
      <c r="H102" s="26">
        <f>SUM(C102:G102)</f>
        <v>123.5166</v>
      </c>
      <c r="I102" s="143"/>
      <c r="J102" s="202">
        <v>2904</v>
      </c>
      <c r="K102" s="114">
        <f t="shared" si="18"/>
        <v>0.7925764192139738</v>
      </c>
      <c r="L102" s="99">
        <v>760</v>
      </c>
      <c r="M102" s="87">
        <f>L102/(L102+J102)</f>
        <v>0.2074235807860262</v>
      </c>
      <c r="O102" s="94"/>
      <c r="P102" s="95"/>
      <c r="Q102" s="95"/>
      <c r="R102" s="183"/>
      <c r="S102" s="14"/>
    </row>
    <row r="103" spans="2:19" ht="15.75">
      <c r="B103" s="19" t="s">
        <v>22</v>
      </c>
      <c r="C103" s="129">
        <v>63.1935</v>
      </c>
      <c r="D103" s="129">
        <v>197.51859999999996</v>
      </c>
      <c r="E103" s="129">
        <v>43.527100000000004</v>
      </c>
      <c r="F103" s="129">
        <v>49.454100000000004</v>
      </c>
      <c r="G103" s="129">
        <v>13.1488</v>
      </c>
      <c r="H103" s="26">
        <f>SUM(C103:G103)</f>
        <v>366.84209999999996</v>
      </c>
      <c r="I103" s="143"/>
      <c r="J103" s="202">
        <v>7412</v>
      </c>
      <c r="K103" s="114">
        <f t="shared" si="18"/>
        <v>0.9683825450744709</v>
      </c>
      <c r="L103" s="99">
        <v>242</v>
      </c>
      <c r="M103" s="87">
        <f>L103/(L103+J103)</f>
        <v>0.031617454925529136</v>
      </c>
      <c r="O103" s="94"/>
      <c r="P103" s="95"/>
      <c r="Q103" s="95"/>
      <c r="R103" s="183"/>
      <c r="S103" s="14"/>
    </row>
    <row r="104" spans="2:19" ht="15.75">
      <c r="B104" s="20" t="s">
        <v>23</v>
      </c>
      <c r="C104" s="130">
        <v>45.6109</v>
      </c>
      <c r="D104" s="130">
        <v>394.28180000000003</v>
      </c>
      <c r="E104" s="204">
        <v>31.3305</v>
      </c>
      <c r="F104" s="204">
        <v>17.4583</v>
      </c>
      <c r="G104" s="204">
        <v>15.2728</v>
      </c>
      <c r="H104" s="27">
        <f>SUM(C104:G104)</f>
        <v>503.95430000000005</v>
      </c>
      <c r="I104" s="205"/>
      <c r="J104" s="206">
        <v>7124</v>
      </c>
      <c r="K104" s="118">
        <f t="shared" si="18"/>
        <v>0.5370928829915561</v>
      </c>
      <c r="L104" s="101">
        <v>6140</v>
      </c>
      <c r="M104" s="88">
        <f>L104/(L104+J104)</f>
        <v>0.4629071170084439</v>
      </c>
      <c r="O104" s="94"/>
      <c r="P104" s="95"/>
      <c r="Q104" s="95"/>
      <c r="R104" s="183"/>
      <c r="S104" s="14"/>
    </row>
    <row r="105" spans="2:19" ht="15.75">
      <c r="B105" s="21" t="s">
        <v>59</v>
      </c>
      <c r="C105" s="7">
        <f aca="true" t="shared" si="19" ref="C105:H105">SUM(C100:C104)</f>
        <v>174.84629999999999</v>
      </c>
      <c r="D105" s="7">
        <f t="shared" si="19"/>
        <v>1532.0061</v>
      </c>
      <c r="E105" s="7">
        <f t="shared" si="19"/>
        <v>172.4011</v>
      </c>
      <c r="F105" s="7">
        <f t="shared" si="19"/>
        <v>136.9738</v>
      </c>
      <c r="G105" s="7">
        <f t="shared" si="19"/>
        <v>55.59909999999999</v>
      </c>
      <c r="H105" s="26">
        <f t="shared" si="19"/>
        <v>2071.8264</v>
      </c>
      <c r="I105" s="144"/>
      <c r="J105" s="111">
        <f>SUM(J100:J104)</f>
        <v>30424</v>
      </c>
      <c r="K105" s="119">
        <f>J105/(J105+L105)</f>
        <v>0.4649286347382255</v>
      </c>
      <c r="L105" s="7">
        <f>SUM(L100:L104)</f>
        <v>35014</v>
      </c>
      <c r="M105" s="52">
        <f>L105/(L105+J105)</f>
        <v>0.5350713652617745</v>
      </c>
      <c r="O105" s="94"/>
      <c r="P105" s="95"/>
      <c r="Q105" s="95"/>
      <c r="R105" s="183"/>
      <c r="S105" s="14"/>
    </row>
    <row r="106" spans="1:19" ht="51.75" thickBot="1">
      <c r="A106" s="34"/>
      <c r="B106" s="35" t="s">
        <v>60</v>
      </c>
      <c r="C106" s="12">
        <f>C105/$H$105</f>
        <v>0.08439235063323838</v>
      </c>
      <c r="D106" s="24">
        <f>D105/$H$105</f>
        <v>0.7394471370767358</v>
      </c>
      <c r="E106" s="24">
        <f>E105/$H$105</f>
        <v>0.08321213592026823</v>
      </c>
      <c r="F106" s="24">
        <f>F105/$H$105</f>
        <v>0.06611258549461481</v>
      </c>
      <c r="G106" s="24">
        <f>G105/$H$105</f>
        <v>0.026835790875142818</v>
      </c>
      <c r="H106" s="207"/>
      <c r="I106" s="143"/>
      <c r="J106" s="109"/>
      <c r="K106" s="116"/>
      <c r="L106" s="124"/>
      <c r="M106" s="56"/>
      <c r="O106" s="93"/>
      <c r="P106" s="93"/>
      <c r="Q106" s="93"/>
      <c r="R106" s="93"/>
      <c r="S106" s="14"/>
    </row>
    <row r="107" spans="1:19" ht="15.75">
      <c r="A107" s="17" t="s">
        <v>1</v>
      </c>
      <c r="B107" s="210" t="s">
        <v>21</v>
      </c>
      <c r="C107" s="128">
        <v>35.0176</v>
      </c>
      <c r="D107" s="128">
        <v>36.328500000000005</v>
      </c>
      <c r="E107" s="128">
        <v>128.2109</v>
      </c>
      <c r="F107" s="128">
        <v>11.436599999999999</v>
      </c>
      <c r="G107" s="131">
        <v>0</v>
      </c>
      <c r="H107" s="25">
        <f>SUM(C107:G107)</f>
        <v>210.99360000000001</v>
      </c>
      <c r="I107" s="143"/>
      <c r="J107" s="211">
        <v>8044</v>
      </c>
      <c r="K107" s="121">
        <f>J107/(J107+L107)</f>
        <v>0.5324683921360959</v>
      </c>
      <c r="L107" s="212">
        <v>7063</v>
      </c>
      <c r="M107" s="213">
        <f>L107/(L107+J107)</f>
        <v>0.46753160786390413</v>
      </c>
      <c r="O107" s="95"/>
      <c r="P107" s="95"/>
      <c r="Q107" s="95"/>
      <c r="R107" s="94"/>
      <c r="S107" s="14"/>
    </row>
    <row r="108" spans="1:19" ht="15">
      <c r="A108" s="227" t="s">
        <v>48</v>
      </c>
      <c r="B108" s="208" t="s">
        <v>19</v>
      </c>
      <c r="C108" s="129">
        <v>23.172399999999996</v>
      </c>
      <c r="D108" s="129">
        <v>40.31679999999999</v>
      </c>
      <c r="E108" s="129">
        <v>1.9781</v>
      </c>
      <c r="F108" s="129">
        <v>13.1055</v>
      </c>
      <c r="G108" s="129">
        <v>49.264900000000004</v>
      </c>
      <c r="H108" s="26">
        <f>SUM(C108:G108)</f>
        <v>127.83770000000001</v>
      </c>
      <c r="I108" s="143"/>
      <c r="J108" s="214"/>
      <c r="K108" s="120"/>
      <c r="L108" s="215"/>
      <c r="M108" s="216"/>
      <c r="O108" s="95"/>
      <c r="P108" s="95"/>
      <c r="Q108" s="95"/>
      <c r="R108" s="183"/>
      <c r="S108" s="14"/>
    </row>
    <row r="109" spans="2:19" ht="15.75">
      <c r="B109" s="208" t="s">
        <v>22</v>
      </c>
      <c r="C109" s="99">
        <v>0</v>
      </c>
      <c r="D109" s="129">
        <v>69.47569999999999</v>
      </c>
      <c r="E109" s="129">
        <v>59.3065</v>
      </c>
      <c r="F109" s="129">
        <v>22.7395</v>
      </c>
      <c r="G109" s="99">
        <v>0</v>
      </c>
      <c r="H109" s="26">
        <f>SUM(C109:G109)</f>
        <v>151.52169999999998</v>
      </c>
      <c r="I109" s="143"/>
      <c r="J109" s="214">
        <v>14352</v>
      </c>
      <c r="K109" s="120">
        <f>J109/(J109+L109)</f>
        <v>0.7586826663847334</v>
      </c>
      <c r="L109" s="215">
        <v>4565</v>
      </c>
      <c r="M109" s="216">
        <f>L109/(L109+J109)</f>
        <v>0.2413173336152667</v>
      </c>
      <c r="O109" s="95"/>
      <c r="P109" s="95"/>
      <c r="Q109" s="95"/>
      <c r="R109" s="183"/>
      <c r="S109" s="14"/>
    </row>
    <row r="110" spans="2:19" ht="15.75">
      <c r="B110" s="208" t="s">
        <v>26</v>
      </c>
      <c r="C110" s="129">
        <v>4.694500000000001</v>
      </c>
      <c r="D110" s="129">
        <v>163.97490000000005</v>
      </c>
      <c r="E110" s="129">
        <v>3.3911999999999995</v>
      </c>
      <c r="F110" s="129">
        <v>0.5647</v>
      </c>
      <c r="G110" s="99">
        <v>0</v>
      </c>
      <c r="H110" s="26">
        <f>SUM(C110:G110)</f>
        <v>172.62530000000004</v>
      </c>
      <c r="I110" s="143"/>
      <c r="J110" s="214"/>
      <c r="K110" s="120"/>
      <c r="L110" s="215"/>
      <c r="M110" s="216"/>
      <c r="O110" s="95"/>
      <c r="P110" s="95"/>
      <c r="Q110" s="95"/>
      <c r="R110" s="183"/>
      <c r="S110" s="14"/>
    </row>
    <row r="111" spans="2:19" ht="15.75">
      <c r="B111" s="208" t="s">
        <v>27</v>
      </c>
      <c r="C111" s="99">
        <v>0</v>
      </c>
      <c r="D111" s="129">
        <v>200.34610000000006</v>
      </c>
      <c r="E111" s="129">
        <v>43.580600000000004</v>
      </c>
      <c r="F111" s="129">
        <v>2.5268</v>
      </c>
      <c r="G111" s="163">
        <v>0</v>
      </c>
      <c r="H111" s="26">
        <f aca="true" t="shared" si="20" ref="H111:H116">SUM(C111:G111)</f>
        <v>246.45350000000008</v>
      </c>
      <c r="I111" s="143"/>
      <c r="J111" s="214">
        <v>29174</v>
      </c>
      <c r="K111" s="217">
        <f>J111/(J111+L111)</f>
        <v>0.8709176667263717</v>
      </c>
      <c r="L111" s="215">
        <v>4324</v>
      </c>
      <c r="M111" s="218">
        <f>L111/(L111+J111)</f>
        <v>0.12908233327362828</v>
      </c>
      <c r="O111" s="95"/>
      <c r="P111" s="95"/>
      <c r="Q111" s="95"/>
      <c r="R111" s="183"/>
      <c r="S111" s="14"/>
    </row>
    <row r="112" spans="2:19" ht="15.75">
      <c r="B112" s="208" t="s">
        <v>23</v>
      </c>
      <c r="C112" s="99">
        <v>0</v>
      </c>
      <c r="D112" s="129">
        <v>236.53130000000002</v>
      </c>
      <c r="E112" s="99">
        <v>0</v>
      </c>
      <c r="F112" s="163">
        <v>0</v>
      </c>
      <c r="G112" s="129">
        <v>6.7016</v>
      </c>
      <c r="H112" s="26">
        <f t="shared" si="20"/>
        <v>243.23290000000003</v>
      </c>
      <c r="I112" s="143"/>
      <c r="J112" s="214"/>
      <c r="K112" s="217"/>
      <c r="L112" s="215"/>
      <c r="M112" s="218"/>
      <c r="O112" s="95"/>
      <c r="P112" s="95"/>
      <c r="Q112" s="95"/>
      <c r="R112" s="183"/>
      <c r="S112" s="14"/>
    </row>
    <row r="113" spans="2:19" ht="15.75">
      <c r="B113" s="208" t="s">
        <v>18</v>
      </c>
      <c r="C113" s="129">
        <v>2.8869000000000002</v>
      </c>
      <c r="D113" s="129">
        <v>46.7025</v>
      </c>
      <c r="E113" s="99">
        <v>0</v>
      </c>
      <c r="F113" s="163">
        <v>0</v>
      </c>
      <c r="G113" s="163">
        <v>0</v>
      </c>
      <c r="H113" s="26">
        <f t="shared" si="20"/>
        <v>49.5894</v>
      </c>
      <c r="I113" s="143"/>
      <c r="J113" s="214"/>
      <c r="K113" s="217"/>
      <c r="L113" s="215"/>
      <c r="M113" s="218"/>
      <c r="O113" s="95"/>
      <c r="P113" s="95"/>
      <c r="Q113" s="95"/>
      <c r="R113" s="183"/>
      <c r="S113" s="14"/>
    </row>
    <row r="114" spans="2:19" ht="15.75">
      <c r="B114" s="208" t="s">
        <v>79</v>
      </c>
      <c r="C114" s="129">
        <v>1.7618999999999998</v>
      </c>
      <c r="D114" s="129">
        <v>11.7365</v>
      </c>
      <c r="E114" s="99">
        <v>0</v>
      </c>
      <c r="F114" s="99">
        <v>0</v>
      </c>
      <c r="G114" s="99">
        <v>0</v>
      </c>
      <c r="H114" s="26">
        <f t="shared" si="20"/>
        <v>13.4984</v>
      </c>
      <c r="I114" s="143"/>
      <c r="J114" s="181">
        <v>7583</v>
      </c>
      <c r="K114" s="114">
        <f>J114/(J114+L114)</f>
        <v>0.9015574842468197</v>
      </c>
      <c r="L114" s="99">
        <v>828</v>
      </c>
      <c r="M114" s="87">
        <f>L114/(L114+J114)</f>
        <v>0.09844251575318036</v>
      </c>
      <c r="O114" s="95"/>
      <c r="P114" s="95"/>
      <c r="Q114" s="95"/>
      <c r="R114" s="183"/>
      <c r="S114" s="14"/>
    </row>
    <row r="115" spans="2:19" ht="15.75">
      <c r="B115" s="208">
        <v>5851000</v>
      </c>
      <c r="C115" s="129">
        <v>0</v>
      </c>
      <c r="D115" s="129">
        <v>0</v>
      </c>
      <c r="E115" s="99">
        <v>0</v>
      </c>
      <c r="F115" s="163">
        <v>0</v>
      </c>
      <c r="G115" s="163">
        <v>0</v>
      </c>
      <c r="H115" s="26">
        <f t="shared" si="20"/>
        <v>0</v>
      </c>
      <c r="I115" s="143"/>
      <c r="J115" s="222">
        <v>5919</v>
      </c>
      <c r="K115" s="114">
        <f>J115/(J115+L115)</f>
        <v>0.9756057359485742</v>
      </c>
      <c r="L115" s="209">
        <v>148</v>
      </c>
      <c r="M115" s="87">
        <f>L115/(L115+J115)</f>
        <v>0.024394264051425744</v>
      </c>
      <c r="O115" s="95"/>
      <c r="P115" s="95"/>
      <c r="Q115" s="95"/>
      <c r="R115" s="183"/>
      <c r="S115" s="14"/>
    </row>
    <row r="116" spans="2:19" ht="15.75">
      <c r="B116" s="20">
        <v>5856000</v>
      </c>
      <c r="C116" s="130">
        <v>0</v>
      </c>
      <c r="D116" s="130">
        <v>0</v>
      </c>
      <c r="E116" s="101">
        <v>0</v>
      </c>
      <c r="F116" s="220">
        <v>0</v>
      </c>
      <c r="G116" s="220">
        <v>0</v>
      </c>
      <c r="H116" s="225">
        <f t="shared" si="20"/>
        <v>0</v>
      </c>
      <c r="I116" s="221"/>
      <c r="J116" s="223">
        <v>675</v>
      </c>
      <c r="K116" s="118">
        <f>J116/(J116+L116)</f>
        <v>1</v>
      </c>
      <c r="L116" s="224">
        <v>0</v>
      </c>
      <c r="M116" s="88">
        <f>L116/(L116+J116)</f>
        <v>0</v>
      </c>
      <c r="O116" s="95"/>
      <c r="P116" s="95"/>
      <c r="Q116" s="95"/>
      <c r="R116" s="183"/>
      <c r="S116" s="14"/>
    </row>
    <row r="117" spans="2:19" ht="15.75">
      <c r="B117" s="21" t="s">
        <v>59</v>
      </c>
      <c r="C117" s="7">
        <f aca="true" t="shared" si="21" ref="C117:H117">SUM(C107:C116)</f>
        <v>67.5333</v>
      </c>
      <c r="D117" s="7">
        <f t="shared" si="21"/>
        <v>805.4123000000001</v>
      </c>
      <c r="E117" s="31">
        <f t="shared" si="21"/>
        <v>236.46730000000002</v>
      </c>
      <c r="F117" s="6">
        <f t="shared" si="21"/>
        <v>50.3731</v>
      </c>
      <c r="G117" s="7">
        <f t="shared" si="21"/>
        <v>55.9665</v>
      </c>
      <c r="H117" s="26">
        <f t="shared" si="21"/>
        <v>1215.7525000000003</v>
      </c>
      <c r="I117" s="144"/>
      <c r="J117" s="111">
        <f>SUM(J107:J115)</f>
        <v>65072</v>
      </c>
      <c r="K117" s="119">
        <f>J117/(J117+L117)</f>
        <v>0.7935609756097561</v>
      </c>
      <c r="L117" s="219">
        <f>SUM(L107:L115)</f>
        <v>16928</v>
      </c>
      <c r="M117" s="52">
        <f>L117/(L117+J117)</f>
        <v>0.2064390243902439</v>
      </c>
      <c r="O117" s="95"/>
      <c r="P117" s="95"/>
      <c r="Q117" s="95"/>
      <c r="R117" s="183"/>
      <c r="S117" s="14"/>
    </row>
    <row r="118" spans="1:19" ht="51.75" thickBot="1">
      <c r="A118" s="34"/>
      <c r="B118" s="35" t="s">
        <v>60</v>
      </c>
      <c r="C118" s="12">
        <f>C117/$H$117</f>
        <v>0.05554855943129871</v>
      </c>
      <c r="D118" s="12">
        <f>D117/$H$117</f>
        <v>0.6624804801964215</v>
      </c>
      <c r="E118" s="12">
        <f>E117/$H$117</f>
        <v>0.19450282849510897</v>
      </c>
      <c r="F118" s="24">
        <f>F117/$H$117</f>
        <v>0.04143367996364391</v>
      </c>
      <c r="G118" s="97">
        <f>G117/$H$117</f>
        <v>0.0460344519135268</v>
      </c>
      <c r="H118" s="207"/>
      <c r="I118" s="143"/>
      <c r="J118" s="109"/>
      <c r="K118" s="116"/>
      <c r="L118" s="124"/>
      <c r="M118" s="56"/>
      <c r="O118" s="93"/>
      <c r="P118" s="93"/>
      <c r="Q118" s="93"/>
      <c r="R118" s="93"/>
      <c r="S118" s="14"/>
    </row>
    <row r="119" spans="1:19" ht="15.75">
      <c r="A119" s="17" t="s">
        <v>2</v>
      </c>
      <c r="B119" s="237">
        <v>5841000</v>
      </c>
      <c r="C119" s="239">
        <v>0</v>
      </c>
      <c r="D119" s="239">
        <v>0</v>
      </c>
      <c r="E119" s="239">
        <v>0</v>
      </c>
      <c r="F119" s="239">
        <v>0</v>
      </c>
      <c r="G119" s="240">
        <v>0</v>
      </c>
      <c r="H119" s="25">
        <f>SUM(C119:G119)</f>
        <v>0</v>
      </c>
      <c r="I119" s="48"/>
      <c r="J119" s="238">
        <v>9584</v>
      </c>
      <c r="K119" s="241">
        <f>J119/(J119+L119)</f>
        <v>1</v>
      </c>
      <c r="L119" s="125">
        <v>0</v>
      </c>
      <c r="M119" s="188">
        <f>L119/(L119+J119)</f>
        <v>0</v>
      </c>
      <c r="O119" s="95"/>
      <c r="P119" s="95"/>
      <c r="Q119" s="95"/>
      <c r="R119" s="94"/>
      <c r="S119" s="14"/>
    </row>
    <row r="120" spans="1:19" ht="15">
      <c r="A120" s="227" t="s">
        <v>49</v>
      </c>
      <c r="B120" s="208" t="s">
        <v>79</v>
      </c>
      <c r="C120" s="129">
        <v>1.1136000000000001</v>
      </c>
      <c r="D120" s="129">
        <v>25.9393</v>
      </c>
      <c r="E120" s="129">
        <v>0</v>
      </c>
      <c r="F120" s="129">
        <v>0</v>
      </c>
      <c r="G120" s="129">
        <v>0</v>
      </c>
      <c r="H120" s="26">
        <f>SUM(C120:G120)</f>
        <v>27.0529</v>
      </c>
      <c r="I120" s="48"/>
      <c r="J120" s="242">
        <v>59526</v>
      </c>
      <c r="K120" s="241">
        <f>J120/(J120+L120)</f>
        <v>0.8496674184247338</v>
      </c>
      <c r="L120" s="190">
        <v>10532</v>
      </c>
      <c r="M120" s="243">
        <f>L120/(L120+J120)</f>
        <v>0.15033258157526622</v>
      </c>
      <c r="O120" s="95"/>
      <c r="P120" s="95"/>
      <c r="Q120" s="95"/>
      <c r="R120" s="94"/>
      <c r="S120" s="14"/>
    </row>
    <row r="121" spans="2:19" ht="15.75">
      <c r="B121" s="208">
        <v>5851000</v>
      </c>
      <c r="C121" s="129">
        <v>140.85330000000005</v>
      </c>
      <c r="D121" s="129">
        <v>4.1047</v>
      </c>
      <c r="E121" s="129">
        <v>0.15220000000000003</v>
      </c>
      <c r="F121" s="129">
        <v>2.7889000000000004</v>
      </c>
      <c r="G121" s="129">
        <v>11.8595</v>
      </c>
      <c r="H121" s="26">
        <f>SUM(C121:G121)</f>
        <v>159.75860000000006</v>
      </c>
      <c r="I121" s="48"/>
      <c r="J121" s="242">
        <v>21716</v>
      </c>
      <c r="K121" s="241">
        <f>J121/(J121+L121)</f>
        <v>0.8554658262753595</v>
      </c>
      <c r="L121" s="190">
        <v>3669</v>
      </c>
      <c r="M121" s="243">
        <f>L121/(L121+J121)</f>
        <v>0.14453417372464053</v>
      </c>
      <c r="O121" s="95"/>
      <c r="P121" s="95"/>
      <c r="Q121" s="95"/>
      <c r="R121" s="94"/>
      <c r="S121" s="14"/>
    </row>
    <row r="122" spans="2:19" ht="15.75">
      <c r="B122" s="191" t="s">
        <v>70</v>
      </c>
      <c r="C122" s="130">
        <v>0</v>
      </c>
      <c r="D122" s="130">
        <v>58.3748</v>
      </c>
      <c r="E122" s="130">
        <v>43.202</v>
      </c>
      <c r="F122" s="130">
        <v>0</v>
      </c>
      <c r="G122" s="130">
        <v>0</v>
      </c>
      <c r="H122" s="27">
        <f>SUM(C122:G122)</f>
        <v>101.57679999999999</v>
      </c>
      <c r="I122" s="49"/>
      <c r="J122" s="132">
        <v>20509</v>
      </c>
      <c r="K122" s="244">
        <f>J122/(J122+L122)</f>
        <v>0.9028040674384822</v>
      </c>
      <c r="L122" s="58">
        <v>2208</v>
      </c>
      <c r="M122" s="245">
        <f>L122/(L122+J122)</f>
        <v>0.0971959325615178</v>
      </c>
      <c r="O122" s="95"/>
      <c r="P122" s="95"/>
      <c r="Q122" s="95"/>
      <c r="R122" s="94"/>
      <c r="S122" s="14"/>
    </row>
    <row r="123" spans="2:19" ht="15.75">
      <c r="B123" s="21" t="s">
        <v>59</v>
      </c>
      <c r="C123" s="6">
        <f aca="true" t="shared" si="22" ref="C123:H123">SUM(C120:C122)</f>
        <v>141.96690000000004</v>
      </c>
      <c r="D123" s="6">
        <f t="shared" si="22"/>
        <v>88.4188</v>
      </c>
      <c r="E123" s="7">
        <f t="shared" si="22"/>
        <v>43.3542</v>
      </c>
      <c r="F123" s="7">
        <f t="shared" si="22"/>
        <v>2.7889000000000004</v>
      </c>
      <c r="G123" s="7">
        <f t="shared" si="22"/>
        <v>11.8595</v>
      </c>
      <c r="H123" s="26">
        <f t="shared" si="22"/>
        <v>288.3883000000001</v>
      </c>
      <c r="I123" s="144"/>
      <c r="J123" s="111">
        <f>SUM(J120:J122)</f>
        <v>101751</v>
      </c>
      <c r="K123" s="119">
        <f>J123/(J123+L123)</f>
        <v>0.8611289776574137</v>
      </c>
      <c r="L123" s="7">
        <f>SUM(L120:L122)</f>
        <v>16409</v>
      </c>
      <c r="M123" s="52">
        <f>L123/(L123+J123)</f>
        <v>0.13887102234258633</v>
      </c>
      <c r="O123" s="95"/>
      <c r="P123" s="95"/>
      <c r="Q123" s="95"/>
      <c r="R123" s="94"/>
      <c r="S123" s="14"/>
    </row>
    <row r="124" spans="1:19" ht="51.75" thickBot="1">
      <c r="A124" s="22"/>
      <c r="B124" s="23" t="s">
        <v>60</v>
      </c>
      <c r="C124" s="8">
        <f>C123/$H$123</f>
        <v>0.4922769058245428</v>
      </c>
      <c r="D124" s="8">
        <f>D123/$H$123</f>
        <v>0.3065963494358127</v>
      </c>
      <c r="E124" s="9">
        <f>E123/$H$123</f>
        <v>0.15033272847754223</v>
      </c>
      <c r="F124" s="9">
        <f>F123/$H$123</f>
        <v>0.009670641978193983</v>
      </c>
      <c r="G124" s="9">
        <f>G123/$H$123</f>
        <v>0.04112337428390818</v>
      </c>
      <c r="H124" s="160"/>
      <c r="I124" s="143"/>
      <c r="J124" s="110"/>
      <c r="K124" s="116"/>
      <c r="L124" s="124"/>
      <c r="M124" s="56"/>
      <c r="O124" s="95"/>
      <c r="P124" s="95"/>
      <c r="Q124" s="95"/>
      <c r="R124" s="94"/>
      <c r="S124" s="14"/>
    </row>
    <row r="125" spans="1:19" ht="15.75">
      <c r="A125" s="17" t="s">
        <v>3</v>
      </c>
      <c r="B125" s="208">
        <v>5826000</v>
      </c>
      <c r="C125" s="198">
        <v>0</v>
      </c>
      <c r="D125" s="129">
        <v>132.1813</v>
      </c>
      <c r="E125" s="198">
        <v>0</v>
      </c>
      <c r="F125" s="198">
        <v>0</v>
      </c>
      <c r="G125" s="198">
        <v>0</v>
      </c>
      <c r="H125" s="229">
        <f aca="true" t="shared" si="23" ref="H125:H132">SUM(C125:G125)</f>
        <v>132.1813</v>
      </c>
      <c r="I125" s="50"/>
      <c r="J125" s="180">
        <v>3343</v>
      </c>
      <c r="K125" s="113">
        <f aca="true" t="shared" si="24" ref="K125:K130">J125/(J125+L125)</f>
        <v>0.8047664901299952</v>
      </c>
      <c r="L125" s="131">
        <v>811</v>
      </c>
      <c r="M125" s="86">
        <f aca="true" t="shared" si="25" ref="M125:M130">L125/(L125+J125)</f>
        <v>0.19523350987000482</v>
      </c>
      <c r="O125" s="95"/>
      <c r="P125" s="95"/>
      <c r="Q125" s="95"/>
      <c r="R125" s="94"/>
      <c r="S125" s="14"/>
    </row>
    <row r="126" spans="1:19" ht="15">
      <c r="A126" s="227" t="s">
        <v>50</v>
      </c>
      <c r="B126" s="208" t="s">
        <v>21</v>
      </c>
      <c r="C126" s="129">
        <v>0.6102</v>
      </c>
      <c r="D126" s="129">
        <v>156.1922</v>
      </c>
      <c r="E126" s="129">
        <v>47.2916</v>
      </c>
      <c r="F126" s="129">
        <v>27.796999999999997</v>
      </c>
      <c r="G126" s="129">
        <v>21.2727</v>
      </c>
      <c r="H126" s="229">
        <f t="shared" si="23"/>
        <v>253.1637</v>
      </c>
      <c r="I126" s="143"/>
      <c r="J126" s="230">
        <v>3031</v>
      </c>
      <c r="K126" s="120">
        <f t="shared" si="24"/>
        <v>0.3893884892086331</v>
      </c>
      <c r="L126" s="215">
        <v>4753</v>
      </c>
      <c r="M126" s="216">
        <f t="shared" si="25"/>
        <v>0.6106115107913669</v>
      </c>
      <c r="O126" s="95"/>
      <c r="P126" s="95"/>
      <c r="Q126" s="95"/>
      <c r="R126" s="94"/>
      <c r="S126" s="14"/>
    </row>
    <row r="127" spans="2:19" ht="15.75">
      <c r="B127" s="208" t="s">
        <v>19</v>
      </c>
      <c r="C127" s="129">
        <v>0.0007</v>
      </c>
      <c r="D127" s="129">
        <v>6.5116</v>
      </c>
      <c r="E127" s="129">
        <v>0</v>
      </c>
      <c r="F127" s="99">
        <v>0</v>
      </c>
      <c r="G127" s="163">
        <v>0</v>
      </c>
      <c r="H127" s="229">
        <f t="shared" si="23"/>
        <v>6.5123</v>
      </c>
      <c r="I127" s="143"/>
      <c r="J127" s="230"/>
      <c r="K127" s="120"/>
      <c r="L127" s="215"/>
      <c r="M127" s="216"/>
      <c r="O127" s="95"/>
      <c r="P127" s="95"/>
      <c r="Q127" s="95"/>
      <c r="R127" s="94"/>
      <c r="S127" s="14"/>
    </row>
    <row r="128" spans="2:19" ht="15.75">
      <c r="B128" s="208" t="s">
        <v>22</v>
      </c>
      <c r="C128" s="129">
        <v>20.9023</v>
      </c>
      <c r="D128" s="129">
        <v>163.135</v>
      </c>
      <c r="E128" s="129">
        <v>50.078500000000005</v>
      </c>
      <c r="F128" s="129">
        <v>43.0201</v>
      </c>
      <c r="G128" s="129">
        <v>0.6573</v>
      </c>
      <c r="H128" s="229">
        <f t="shared" si="23"/>
        <v>277.7932</v>
      </c>
      <c r="I128" s="143"/>
      <c r="J128" s="230">
        <v>12860</v>
      </c>
      <c r="K128" s="120">
        <f t="shared" si="24"/>
        <v>0.4732813190048579</v>
      </c>
      <c r="L128" s="215">
        <v>14312</v>
      </c>
      <c r="M128" s="216">
        <f>L128/(L128+J128)</f>
        <v>0.5267186809951421</v>
      </c>
      <c r="O128" s="95"/>
      <c r="P128" s="95"/>
      <c r="Q128" s="95"/>
      <c r="R128" s="94"/>
      <c r="S128" s="14"/>
    </row>
    <row r="129" spans="2:19" ht="15.75">
      <c r="B129" s="208" t="s">
        <v>26</v>
      </c>
      <c r="C129" s="129">
        <v>86.15090000000001</v>
      </c>
      <c r="D129" s="129">
        <v>249.707</v>
      </c>
      <c r="E129" s="129">
        <v>61.786899999999996</v>
      </c>
      <c r="F129" s="129">
        <v>47.448800000000006</v>
      </c>
      <c r="G129" s="129">
        <v>118.53030000000001</v>
      </c>
      <c r="H129" s="229">
        <f t="shared" si="23"/>
        <v>563.6239</v>
      </c>
      <c r="I129" s="143"/>
      <c r="J129" s="230"/>
      <c r="K129" s="120"/>
      <c r="L129" s="215"/>
      <c r="M129" s="216"/>
      <c r="O129" s="95"/>
      <c r="P129" s="95"/>
      <c r="Q129" s="95"/>
      <c r="R129" s="94"/>
      <c r="S129" s="14"/>
    </row>
    <row r="130" spans="2:19" ht="15.75">
      <c r="B130" s="208" t="s">
        <v>27</v>
      </c>
      <c r="C130" s="129">
        <v>4.5174</v>
      </c>
      <c r="D130" s="129">
        <v>202.23290000000003</v>
      </c>
      <c r="E130" s="129">
        <v>0.046</v>
      </c>
      <c r="F130" s="99">
        <v>0</v>
      </c>
      <c r="G130" s="231"/>
      <c r="H130" s="229">
        <f t="shared" si="23"/>
        <v>206.79630000000003</v>
      </c>
      <c r="I130" s="143"/>
      <c r="J130" s="230">
        <v>2110</v>
      </c>
      <c r="K130" s="120">
        <f t="shared" si="24"/>
        <v>0.19157435990557473</v>
      </c>
      <c r="L130" s="215">
        <v>8904</v>
      </c>
      <c r="M130" s="216">
        <f t="shared" si="25"/>
        <v>0.8084256400944253</v>
      </c>
      <c r="O130" s="95"/>
      <c r="P130" s="95"/>
      <c r="Q130" s="95"/>
      <c r="R130" s="94"/>
      <c r="S130" s="14"/>
    </row>
    <row r="131" spans="2:19" ht="15.75">
      <c r="B131" s="208" t="s">
        <v>23</v>
      </c>
      <c r="C131" s="129">
        <v>0</v>
      </c>
      <c r="D131" s="129">
        <v>150.523</v>
      </c>
      <c r="E131" s="129">
        <v>3.8669999999999995</v>
      </c>
      <c r="F131" s="99">
        <v>0</v>
      </c>
      <c r="G131" s="129">
        <v>0.22610000000000002</v>
      </c>
      <c r="H131" s="229">
        <f t="shared" si="23"/>
        <v>154.6161</v>
      </c>
      <c r="I131" s="143"/>
      <c r="J131" s="230"/>
      <c r="K131" s="120"/>
      <c r="L131" s="215"/>
      <c r="M131" s="216"/>
      <c r="O131" s="95"/>
      <c r="P131" s="95"/>
      <c r="Q131" s="95"/>
      <c r="R131" s="94"/>
      <c r="S131" s="14"/>
    </row>
    <row r="132" spans="2:19" ht="15.75">
      <c r="B132" s="232" t="s">
        <v>18</v>
      </c>
      <c r="C132" s="129">
        <v>0.9274</v>
      </c>
      <c r="D132" s="129">
        <v>53.5501</v>
      </c>
      <c r="E132" s="129">
        <v>0</v>
      </c>
      <c r="F132" s="99">
        <v>0</v>
      </c>
      <c r="G132" s="99">
        <v>0</v>
      </c>
      <c r="H132" s="229">
        <f t="shared" si="23"/>
        <v>54.4775</v>
      </c>
      <c r="I132" s="143"/>
      <c r="J132" s="230"/>
      <c r="K132" s="120"/>
      <c r="L132" s="215"/>
      <c r="M132" s="216"/>
      <c r="O132" s="95"/>
      <c r="P132" s="95"/>
      <c r="Q132" s="95"/>
      <c r="R132" s="94"/>
      <c r="S132" s="14"/>
    </row>
    <row r="133" spans="2:19" ht="15.75">
      <c r="B133" s="208" t="s">
        <v>79</v>
      </c>
      <c r="C133" s="198">
        <v>0</v>
      </c>
      <c r="D133" s="129">
        <v>19.2671</v>
      </c>
      <c r="E133" s="198">
        <v>0</v>
      </c>
      <c r="F133" s="198">
        <v>0</v>
      </c>
      <c r="G133" s="99">
        <v>0</v>
      </c>
      <c r="H133" s="229">
        <f>SUM(C133:G133)</f>
        <v>19.2671</v>
      </c>
      <c r="I133" s="143"/>
      <c r="J133" s="181">
        <v>0</v>
      </c>
      <c r="K133" s="114">
        <f>J133/(J133+L133)</f>
        <v>0</v>
      </c>
      <c r="L133" s="99">
        <v>226</v>
      </c>
      <c r="M133" s="87">
        <f>L133/(L133+J133)</f>
        <v>1</v>
      </c>
      <c r="O133" s="95"/>
      <c r="P133" s="95"/>
      <c r="Q133" s="95"/>
      <c r="R133" s="94"/>
      <c r="S133" s="14"/>
    </row>
    <row r="134" spans="2:19" ht="15.75">
      <c r="B134" s="19">
        <v>5851000</v>
      </c>
      <c r="C134" s="196">
        <v>0</v>
      </c>
      <c r="D134" s="197">
        <v>0</v>
      </c>
      <c r="E134" s="196">
        <v>0</v>
      </c>
      <c r="F134" s="196">
        <v>0</v>
      </c>
      <c r="G134" s="99">
        <v>0</v>
      </c>
      <c r="H134" s="229">
        <f>SUM(C134:G134)</f>
        <v>0</v>
      </c>
      <c r="I134" s="143"/>
      <c r="J134" s="181">
        <v>14</v>
      </c>
      <c r="K134" s="114">
        <f>J134/(J134+L134)</f>
        <v>1</v>
      </c>
      <c r="L134" s="99">
        <v>0</v>
      </c>
      <c r="M134" s="87">
        <f>L134/(L134+J134)</f>
        <v>0</v>
      </c>
      <c r="O134" s="95"/>
      <c r="P134" s="95"/>
      <c r="Q134" s="95"/>
      <c r="R134" s="94"/>
      <c r="S134" s="14"/>
    </row>
    <row r="135" spans="2:19" ht="15.75">
      <c r="B135" s="19">
        <v>5856000</v>
      </c>
      <c r="C135" s="173">
        <v>0</v>
      </c>
      <c r="D135" s="174">
        <v>0</v>
      </c>
      <c r="E135" s="226">
        <v>0</v>
      </c>
      <c r="F135" s="174">
        <v>0</v>
      </c>
      <c r="G135" s="174">
        <v>0</v>
      </c>
      <c r="H135" s="235">
        <f>SUM(C135:G135)</f>
        <v>0</v>
      </c>
      <c r="I135" s="227"/>
      <c r="J135" s="228">
        <v>1599</v>
      </c>
      <c r="K135" s="114">
        <f>J135/(J135+L135)</f>
        <v>1</v>
      </c>
      <c r="L135" s="174">
        <v>0</v>
      </c>
      <c r="M135" s="236">
        <f>L135/(L135+J135)</f>
        <v>0</v>
      </c>
      <c r="O135" s="95"/>
      <c r="P135" s="95"/>
      <c r="Q135" s="95"/>
      <c r="R135" s="94"/>
      <c r="S135" s="14"/>
    </row>
    <row r="136" spans="2:19" ht="15.75">
      <c r="B136" s="233" t="s">
        <v>59</v>
      </c>
      <c r="C136" s="7">
        <f aca="true" t="shared" si="26" ref="C136:H136">SUM(C125:C135)</f>
        <v>113.1089</v>
      </c>
      <c r="D136" s="7">
        <f t="shared" si="26"/>
        <v>1133.3002</v>
      </c>
      <c r="E136" s="123">
        <f t="shared" si="26"/>
        <v>163.07</v>
      </c>
      <c r="F136" s="7">
        <f t="shared" si="26"/>
        <v>118.2659</v>
      </c>
      <c r="G136" s="7">
        <f t="shared" si="26"/>
        <v>140.68640000000002</v>
      </c>
      <c r="H136" s="31">
        <f t="shared" si="26"/>
        <v>1668.4314</v>
      </c>
      <c r="I136" s="149"/>
      <c r="J136" s="108">
        <f>SUM(J125:J133)</f>
        <v>21344</v>
      </c>
      <c r="K136" s="115">
        <f>J136/(J136+L136)</f>
        <v>0.4239126117179742</v>
      </c>
      <c r="L136" s="123">
        <f>SUM(L125:L133)</f>
        <v>29006</v>
      </c>
      <c r="M136" s="52">
        <f>L136/(L136+J136)</f>
        <v>0.5760873882820258</v>
      </c>
      <c r="O136" s="94"/>
      <c r="P136" s="95"/>
      <c r="Q136" s="95"/>
      <c r="R136" s="94"/>
      <c r="S136" s="14"/>
    </row>
    <row r="137" spans="2:19" ht="51.75" thickBot="1">
      <c r="B137" s="35" t="s">
        <v>60</v>
      </c>
      <c r="C137" s="12">
        <f>C136/$H$136</f>
        <v>0.06779355746960888</v>
      </c>
      <c r="D137" s="12">
        <f>D136/$H$136</f>
        <v>0.6792608913977524</v>
      </c>
      <c r="E137" s="12">
        <f>E136/$H$136</f>
        <v>0.09773851055548344</v>
      </c>
      <c r="F137" s="12">
        <f>F136/$H$136</f>
        <v>0.07088448467224964</v>
      </c>
      <c r="G137" s="24">
        <f>G136/$H$136</f>
        <v>0.08432255590490567</v>
      </c>
      <c r="H137" s="195"/>
      <c r="I137" s="155"/>
      <c r="J137" s="109"/>
      <c r="K137" s="116"/>
      <c r="L137" s="124"/>
      <c r="M137" s="56"/>
      <c r="O137" s="93"/>
      <c r="P137" s="93"/>
      <c r="Q137" s="93"/>
      <c r="R137" s="93"/>
      <c r="S137" s="14"/>
    </row>
    <row r="138" spans="1:19" ht="15.75">
      <c r="A138" s="17" t="s">
        <v>4</v>
      </c>
      <c r="B138" s="210" t="s">
        <v>79</v>
      </c>
      <c r="C138" s="128">
        <v>90.52180000000001</v>
      </c>
      <c r="D138" s="128">
        <v>265.07130000000006</v>
      </c>
      <c r="E138" s="128">
        <v>0.047599999999999996</v>
      </c>
      <c r="F138" s="128">
        <v>2.6611000000000002</v>
      </c>
      <c r="G138" s="128">
        <v>0</v>
      </c>
      <c r="H138" s="25">
        <f>SUM(C138:G138)</f>
        <v>358.3018</v>
      </c>
      <c r="I138" s="148"/>
      <c r="J138" s="186">
        <v>4113</v>
      </c>
      <c r="K138" s="167">
        <f>J138/(J138+L138)</f>
        <v>0.39839209608678805</v>
      </c>
      <c r="L138" s="187">
        <v>6211</v>
      </c>
      <c r="M138" s="188">
        <f>L138/(L138+J138)</f>
        <v>0.601607903913212</v>
      </c>
      <c r="O138" s="95"/>
      <c r="P138" s="95"/>
      <c r="Q138" s="95"/>
      <c r="R138" s="94"/>
      <c r="S138" s="14"/>
    </row>
    <row r="139" spans="1:19" ht="15">
      <c r="A139" s="227" t="s">
        <v>51</v>
      </c>
      <c r="B139" s="208">
        <v>5851000</v>
      </c>
      <c r="C139" s="129">
        <v>69.33300000000001</v>
      </c>
      <c r="D139" s="129">
        <v>3.7290999999999994</v>
      </c>
      <c r="E139" s="129">
        <v>0</v>
      </c>
      <c r="F139" s="129">
        <v>0</v>
      </c>
      <c r="G139" s="129">
        <v>15.4989</v>
      </c>
      <c r="H139" s="26">
        <f>SUM(C139:G139)</f>
        <v>88.56100000000002</v>
      </c>
      <c r="I139" s="148"/>
      <c r="J139" s="189">
        <v>8345</v>
      </c>
      <c r="K139" s="114">
        <f>J139/(J139+L139)</f>
        <v>0.6370715321780288</v>
      </c>
      <c r="L139" s="190">
        <v>4754</v>
      </c>
      <c r="M139" s="87">
        <f>L139/(L139+J139)</f>
        <v>0.36292846782197113</v>
      </c>
      <c r="O139" s="95"/>
      <c r="P139" s="95"/>
      <c r="Q139" s="95"/>
      <c r="R139" s="94"/>
      <c r="S139" s="14"/>
    </row>
    <row r="140" spans="2:19" ht="15.75">
      <c r="B140" s="191" t="s">
        <v>70</v>
      </c>
      <c r="C140" s="130">
        <v>0</v>
      </c>
      <c r="D140" s="130">
        <v>22.3637</v>
      </c>
      <c r="E140" s="130">
        <v>5.2787</v>
      </c>
      <c r="F140" s="130">
        <v>0</v>
      </c>
      <c r="G140" s="130">
        <v>0</v>
      </c>
      <c r="H140" s="27">
        <f>SUM(C140:G140)</f>
        <v>27.642400000000002</v>
      </c>
      <c r="I140" s="158"/>
      <c r="J140" s="153">
        <v>543</v>
      </c>
      <c r="K140" s="118">
        <f>J140/(J140+L140)</f>
        <v>0.7367706919945726</v>
      </c>
      <c r="L140" s="58">
        <v>194</v>
      </c>
      <c r="M140" s="88">
        <f>L140/(L140+J140)</f>
        <v>0.26322930800542743</v>
      </c>
      <c r="O140" s="95"/>
      <c r="P140" s="95"/>
      <c r="Q140" s="95"/>
      <c r="R140" s="94"/>
      <c r="S140" s="14"/>
    </row>
    <row r="141" spans="2:19" ht="15.75">
      <c r="B141" s="21" t="s">
        <v>59</v>
      </c>
      <c r="C141" s="7">
        <f>SUM(C138:C140)</f>
        <v>159.8548</v>
      </c>
      <c r="D141" s="7">
        <f>SUM(D138:D140)</f>
        <v>291.1641000000001</v>
      </c>
      <c r="E141" s="7">
        <f>SUM(E138:E140)</f>
        <v>5.3263</v>
      </c>
      <c r="F141" s="7">
        <f>SUM(F138:F140)</f>
        <v>2.6611000000000002</v>
      </c>
      <c r="G141" s="7">
        <f>SUM(G138:G140)</f>
        <v>15.4989</v>
      </c>
      <c r="H141" s="26">
        <f>SUM(H138:H140)</f>
        <v>474.50520000000006</v>
      </c>
      <c r="I141" s="149"/>
      <c r="J141" s="111">
        <f>SUM(J138:J140)</f>
        <v>13001</v>
      </c>
      <c r="K141" s="119">
        <f>J141/(J141+L141)</f>
        <v>0.5381208609271523</v>
      </c>
      <c r="L141" s="7">
        <f>SUM(L138:L140)</f>
        <v>11159</v>
      </c>
      <c r="M141" s="52">
        <f>L141/(L141+J141)</f>
        <v>0.46187913907284767</v>
      </c>
      <c r="O141" s="95"/>
      <c r="P141" s="95"/>
      <c r="Q141" s="95"/>
      <c r="R141" s="94"/>
      <c r="S141" s="14"/>
    </row>
    <row r="142" spans="1:19" ht="51.75" thickBot="1">
      <c r="A142" s="22"/>
      <c r="B142" s="23" t="s">
        <v>60</v>
      </c>
      <c r="C142" s="8">
        <f>C141/$H$141</f>
        <v>0.33688735128719344</v>
      </c>
      <c r="D142" s="8">
        <f>D141/$H$141</f>
        <v>0.6136162469873883</v>
      </c>
      <c r="E142" s="8">
        <f>E141/$H$141</f>
        <v>0.011224956017341853</v>
      </c>
      <c r="F142" s="8">
        <f>F141/$H$141</f>
        <v>0.005608157718819519</v>
      </c>
      <c r="G142" s="8">
        <f>G141/$H$141</f>
        <v>0.032663287989257016</v>
      </c>
      <c r="H142" s="160"/>
      <c r="I142" s="155"/>
      <c r="J142" s="109"/>
      <c r="K142" s="116"/>
      <c r="L142" s="124"/>
      <c r="M142" s="56"/>
      <c r="O142" s="93"/>
      <c r="P142" s="93"/>
      <c r="Q142" s="93"/>
      <c r="R142" s="93"/>
      <c r="S142" s="14"/>
    </row>
    <row r="143" spans="1:19" ht="15.75">
      <c r="A143" s="5" t="s">
        <v>5</v>
      </c>
      <c r="B143" s="208" t="s">
        <v>8</v>
      </c>
      <c r="C143" s="129">
        <v>150.82110000000006</v>
      </c>
      <c r="D143" s="129">
        <v>166.07049999999995</v>
      </c>
      <c r="E143" s="129">
        <v>26.8365</v>
      </c>
      <c r="F143" s="129">
        <v>55.7424</v>
      </c>
      <c r="G143" s="129">
        <v>2.1064</v>
      </c>
      <c r="H143" s="229">
        <f aca="true" t="shared" si="27" ref="H143:H150">SUM(C143:G143)</f>
        <v>401.5769</v>
      </c>
      <c r="I143" s="143"/>
      <c r="J143" s="202">
        <v>5644</v>
      </c>
      <c r="K143" s="113">
        <f aca="true" t="shared" si="28" ref="K143:K150">J143/(J143+L143)</f>
        <v>0.6240601503759399</v>
      </c>
      <c r="L143" s="131">
        <v>3400</v>
      </c>
      <c r="M143" s="86">
        <f aca="true" t="shared" si="29" ref="M143:M150">L143/(L143+J143)</f>
        <v>0.37593984962406013</v>
      </c>
      <c r="O143" s="95"/>
      <c r="P143" s="95"/>
      <c r="Q143" s="95"/>
      <c r="R143" s="183"/>
      <c r="S143" s="14"/>
    </row>
    <row r="144" spans="1:19" ht="15">
      <c r="A144" s="227" t="s">
        <v>52</v>
      </c>
      <c r="B144" s="208" t="s">
        <v>9</v>
      </c>
      <c r="C144" s="129">
        <v>103.951</v>
      </c>
      <c r="D144" s="129">
        <v>156.67159999999998</v>
      </c>
      <c r="E144" s="129">
        <v>53.3878</v>
      </c>
      <c r="F144" s="129">
        <v>39.536100000000005</v>
      </c>
      <c r="G144" s="99">
        <v>0</v>
      </c>
      <c r="H144" s="229">
        <f t="shared" si="27"/>
        <v>353.54650000000004</v>
      </c>
      <c r="I144" s="143"/>
      <c r="J144" s="181">
        <v>4795</v>
      </c>
      <c r="K144" s="114">
        <f t="shared" si="28"/>
        <v>0.539430757115536</v>
      </c>
      <c r="L144" s="99">
        <v>4094</v>
      </c>
      <c r="M144" s="87">
        <f t="shared" si="29"/>
        <v>0.46056924288446394</v>
      </c>
      <c r="O144" s="95"/>
      <c r="P144" s="95"/>
      <c r="Q144" s="95"/>
      <c r="R144" s="183"/>
      <c r="S144" s="14"/>
    </row>
    <row r="145" spans="2:19" ht="15.75">
      <c r="B145" s="208" t="s">
        <v>11</v>
      </c>
      <c r="C145" s="129">
        <v>6.963</v>
      </c>
      <c r="D145" s="129">
        <v>239.4906</v>
      </c>
      <c r="E145" s="129">
        <v>5.6176</v>
      </c>
      <c r="F145" s="99">
        <v>0</v>
      </c>
      <c r="G145" s="163">
        <v>0</v>
      </c>
      <c r="H145" s="229">
        <f t="shared" si="27"/>
        <v>252.0712</v>
      </c>
      <c r="I145" s="143"/>
      <c r="J145" s="181">
        <v>2374</v>
      </c>
      <c r="K145" s="114">
        <f t="shared" si="28"/>
        <v>0.43448023426061494</v>
      </c>
      <c r="L145" s="99">
        <v>3090</v>
      </c>
      <c r="M145" s="87">
        <f t="shared" si="29"/>
        <v>0.5655197657393851</v>
      </c>
      <c r="O145" s="95"/>
      <c r="P145" s="95"/>
      <c r="Q145" s="95"/>
      <c r="R145" s="183"/>
      <c r="S145" s="14"/>
    </row>
    <row r="146" spans="2:19" ht="15.75">
      <c r="B146" s="208" t="s">
        <v>10</v>
      </c>
      <c r="C146" s="129">
        <v>5.856700000000001</v>
      </c>
      <c r="D146" s="129">
        <v>162.15420000000006</v>
      </c>
      <c r="E146" s="129">
        <v>62.98989999999999</v>
      </c>
      <c r="F146" s="129">
        <v>14.6569</v>
      </c>
      <c r="G146" s="129">
        <v>1.832</v>
      </c>
      <c r="H146" s="229">
        <f t="shared" si="27"/>
        <v>247.48970000000003</v>
      </c>
      <c r="I146" s="143"/>
      <c r="J146" s="181">
        <v>2510</v>
      </c>
      <c r="K146" s="114">
        <f t="shared" si="28"/>
        <v>0.3724588217836474</v>
      </c>
      <c r="L146" s="99">
        <v>4229</v>
      </c>
      <c r="M146" s="87">
        <f t="shared" si="29"/>
        <v>0.6275411782163526</v>
      </c>
      <c r="O146" s="95"/>
      <c r="P146" s="95"/>
      <c r="Q146" s="95"/>
      <c r="R146" s="183"/>
      <c r="S146" s="14"/>
    </row>
    <row r="147" spans="2:19" ht="15.75">
      <c r="B147" s="208" t="s">
        <v>12</v>
      </c>
      <c r="C147" s="129">
        <v>31.2036</v>
      </c>
      <c r="D147" s="129">
        <v>397.0411</v>
      </c>
      <c r="E147" s="129">
        <v>1.8782</v>
      </c>
      <c r="F147" s="99">
        <v>0</v>
      </c>
      <c r="G147" s="99">
        <v>0</v>
      </c>
      <c r="H147" s="229">
        <f t="shared" si="27"/>
        <v>430.12289999999996</v>
      </c>
      <c r="I147" s="143"/>
      <c r="J147" s="230">
        <v>5494</v>
      </c>
      <c r="K147" s="120">
        <f t="shared" si="28"/>
        <v>0.555847834884662</v>
      </c>
      <c r="L147" s="215">
        <v>4390</v>
      </c>
      <c r="M147" s="216">
        <f t="shared" si="29"/>
        <v>0.4441521651153379</v>
      </c>
      <c r="O147" s="95"/>
      <c r="P147" s="95"/>
      <c r="Q147" s="95"/>
      <c r="R147" s="183"/>
      <c r="S147" s="14"/>
    </row>
    <row r="148" spans="2:19" ht="15.75">
      <c r="B148" s="208" t="s">
        <v>18</v>
      </c>
      <c r="C148" s="129">
        <v>0</v>
      </c>
      <c r="D148" s="129">
        <v>22.834500000000002</v>
      </c>
      <c r="E148" s="129">
        <v>0</v>
      </c>
      <c r="F148" s="99">
        <v>0</v>
      </c>
      <c r="G148" s="99">
        <v>0</v>
      </c>
      <c r="H148" s="229">
        <f t="shared" si="27"/>
        <v>22.834500000000002</v>
      </c>
      <c r="I148" s="143"/>
      <c r="J148" s="230"/>
      <c r="K148" s="120"/>
      <c r="L148" s="215"/>
      <c r="M148" s="216"/>
      <c r="O148" s="95"/>
      <c r="P148" s="95"/>
      <c r="Q148" s="95"/>
      <c r="R148" s="183"/>
      <c r="S148" s="14"/>
    </row>
    <row r="149" spans="2:19" ht="15.75">
      <c r="B149" s="208" t="s">
        <v>13</v>
      </c>
      <c r="C149" s="129">
        <v>99.47270000000002</v>
      </c>
      <c r="D149" s="129">
        <v>308.62070000000006</v>
      </c>
      <c r="E149" s="129">
        <v>10.8101</v>
      </c>
      <c r="F149" s="129">
        <v>0.026099999999999998</v>
      </c>
      <c r="G149" s="99">
        <v>0</v>
      </c>
      <c r="H149" s="229">
        <f t="shared" si="27"/>
        <v>418.92960000000005</v>
      </c>
      <c r="I149" s="143"/>
      <c r="J149" s="181">
        <v>7007</v>
      </c>
      <c r="K149" s="114">
        <f t="shared" si="28"/>
        <v>0.6770048309178744</v>
      </c>
      <c r="L149" s="99">
        <v>3343</v>
      </c>
      <c r="M149" s="87">
        <f t="shared" si="29"/>
        <v>0.3229951690821256</v>
      </c>
      <c r="O149" s="95"/>
      <c r="P149" s="95"/>
      <c r="Q149" s="95"/>
      <c r="R149" s="183"/>
      <c r="S149" s="14"/>
    </row>
    <row r="150" spans="2:19" ht="15.75">
      <c r="B150" s="191" t="s">
        <v>28</v>
      </c>
      <c r="C150" s="130">
        <v>0</v>
      </c>
      <c r="D150" s="130">
        <v>0</v>
      </c>
      <c r="E150" s="130">
        <v>0</v>
      </c>
      <c r="F150" s="130">
        <v>0</v>
      </c>
      <c r="G150" s="101">
        <v>0</v>
      </c>
      <c r="H150" s="157">
        <f t="shared" si="27"/>
        <v>0</v>
      </c>
      <c r="I150" s="205"/>
      <c r="J150" s="182">
        <v>2131</v>
      </c>
      <c r="K150" s="118">
        <f t="shared" si="28"/>
        <v>1</v>
      </c>
      <c r="L150" s="101">
        <v>0</v>
      </c>
      <c r="M150" s="88">
        <f t="shared" si="29"/>
        <v>0</v>
      </c>
      <c r="O150" s="95"/>
      <c r="P150" s="95"/>
      <c r="Q150" s="95"/>
      <c r="R150" s="183"/>
      <c r="S150" s="14"/>
    </row>
    <row r="151" spans="2:18" ht="15.75">
      <c r="B151" s="246" t="s">
        <v>59</v>
      </c>
      <c r="C151" s="31">
        <f>SUM(C143:C150)</f>
        <v>398.26810000000006</v>
      </c>
      <c r="D151" s="7">
        <f>SUM(D143:D150)</f>
        <v>1452.8831999999998</v>
      </c>
      <c r="E151" s="7">
        <f>SUM(E143:E150)</f>
        <v>161.52009999999999</v>
      </c>
      <c r="F151" s="7">
        <f>SUM(F143:F150)</f>
        <v>109.96150000000002</v>
      </c>
      <c r="G151" s="7">
        <f>SUM(G143:G150)</f>
        <v>3.9383999999999997</v>
      </c>
      <c r="H151" s="229">
        <f>SUM(H143:H150)</f>
        <v>2126.5713</v>
      </c>
      <c r="I151" s="144"/>
      <c r="J151" s="111">
        <f>SUM(J143:J150)</f>
        <v>29955</v>
      </c>
      <c r="K151" s="119">
        <f>J151/(J151+L151)</f>
        <v>0.5705605607512237</v>
      </c>
      <c r="L151" s="7">
        <f>SUM(L143:L150)</f>
        <v>22546</v>
      </c>
      <c r="M151" s="52">
        <f>L151/(L151+J151)</f>
        <v>0.4294394392487762</v>
      </c>
      <c r="O151" s="95"/>
      <c r="P151" s="95"/>
      <c r="Q151" s="95"/>
      <c r="R151" s="183"/>
    </row>
    <row r="152" spans="2:18" ht="51.75" thickBot="1">
      <c r="B152" s="35" t="s">
        <v>60</v>
      </c>
      <c r="C152" s="12">
        <f>C151/$H$151</f>
        <v>0.1872817995803856</v>
      </c>
      <c r="D152" s="24">
        <f>D151/$H$151</f>
        <v>0.6832045556149468</v>
      </c>
      <c r="E152" s="24">
        <f>E151/$H$151</f>
        <v>0.07595329627555868</v>
      </c>
      <c r="F152" s="24">
        <f>F151/$H$151</f>
        <v>0.051708353253897485</v>
      </c>
      <c r="G152" s="24">
        <f>G151/$H$151</f>
        <v>0.0018519952752113224</v>
      </c>
      <c r="H152" s="195"/>
      <c r="I152" s="148"/>
      <c r="J152" s="110"/>
      <c r="K152" s="117"/>
      <c r="L152" s="125"/>
      <c r="M152" s="53"/>
      <c r="O152" s="95"/>
      <c r="P152" s="95"/>
      <c r="Q152" s="95"/>
      <c r="R152" s="183"/>
    </row>
    <row r="153" spans="1:18" ht="15.75">
      <c r="A153" s="17" t="s">
        <v>6</v>
      </c>
      <c r="B153" s="210" t="s">
        <v>14</v>
      </c>
      <c r="C153" s="128">
        <v>74.0465</v>
      </c>
      <c r="D153" s="128">
        <v>214.17240000000004</v>
      </c>
      <c r="E153" s="128">
        <v>42.3583</v>
      </c>
      <c r="F153" s="128">
        <v>9.9643</v>
      </c>
      <c r="G153" s="131">
        <v>0</v>
      </c>
      <c r="H153" s="47">
        <f>SUM(C153:G153)</f>
        <v>340.5415</v>
      </c>
      <c r="I153" s="185"/>
      <c r="J153" s="106">
        <v>9100</v>
      </c>
      <c r="K153" s="113">
        <f>J153/(J153+L153)</f>
        <v>0.9563846558066211</v>
      </c>
      <c r="L153" s="61">
        <v>415</v>
      </c>
      <c r="M153" s="86">
        <f>L153/(L153+J153)</f>
        <v>0.043615344193378876</v>
      </c>
      <c r="O153" s="93"/>
      <c r="P153" s="93"/>
      <c r="Q153" s="93"/>
      <c r="R153" s="93"/>
    </row>
    <row r="154" spans="1:18" ht="15">
      <c r="A154" s="227" t="s">
        <v>53</v>
      </c>
      <c r="B154" s="208" t="s">
        <v>15</v>
      </c>
      <c r="C154" s="129">
        <v>23.955599999999997</v>
      </c>
      <c r="D154" s="129">
        <v>570.1172999999999</v>
      </c>
      <c r="E154" s="129">
        <v>49.7221</v>
      </c>
      <c r="F154" s="129">
        <v>31.637699999999995</v>
      </c>
      <c r="G154" s="129">
        <v>62.2479</v>
      </c>
      <c r="H154" s="31">
        <f>SUM(C154:G154)</f>
        <v>737.6805999999998</v>
      </c>
      <c r="I154" s="148"/>
      <c r="J154" s="107">
        <v>15069</v>
      </c>
      <c r="K154" s="114">
        <f>J154/(J154+L154)</f>
        <v>0.8774820939847435</v>
      </c>
      <c r="L154" s="36">
        <v>2104</v>
      </c>
      <c r="M154" s="87">
        <f>L154/(L154+J154)</f>
        <v>0.12251790601525651</v>
      </c>
      <c r="O154" s="95"/>
      <c r="P154" s="95"/>
      <c r="Q154" s="95"/>
      <c r="R154" s="183"/>
    </row>
    <row r="155" spans="2:18" ht="15.75">
      <c r="B155" s="208" t="s">
        <v>16</v>
      </c>
      <c r="C155" s="129">
        <v>192.87159999999994</v>
      </c>
      <c r="D155" s="129">
        <v>270.4358</v>
      </c>
      <c r="E155" s="129">
        <v>36.9659</v>
      </c>
      <c r="F155" s="36">
        <v>0</v>
      </c>
      <c r="G155" s="99">
        <v>0</v>
      </c>
      <c r="H155" s="31">
        <f>SUM(C155:G155)</f>
        <v>500.2732999999999</v>
      </c>
      <c r="I155" s="148"/>
      <c r="J155" s="189">
        <v>12575</v>
      </c>
      <c r="K155" s="241">
        <f>J155/(J155+L155)</f>
        <v>0.8342178585644155</v>
      </c>
      <c r="L155" s="190">
        <v>2499</v>
      </c>
      <c r="M155" s="247">
        <f>L155/(L155+J155)</f>
        <v>0.16578214143558445</v>
      </c>
      <c r="O155" s="95"/>
      <c r="P155" s="95"/>
      <c r="Q155" s="95"/>
      <c r="R155" s="183"/>
    </row>
    <row r="156" spans="2:18" ht="15.75">
      <c r="B156" s="191" t="s">
        <v>8</v>
      </c>
      <c r="C156" s="130">
        <v>4.2979</v>
      </c>
      <c r="D156" s="101">
        <v>0</v>
      </c>
      <c r="E156" s="101">
        <v>0</v>
      </c>
      <c r="F156" s="101">
        <v>0</v>
      </c>
      <c r="G156" s="101">
        <v>0</v>
      </c>
      <c r="H156" s="27">
        <f>SUM(C156:G156)</f>
        <v>4.2979</v>
      </c>
      <c r="I156" s="148"/>
      <c r="J156" s="248"/>
      <c r="K156" s="241"/>
      <c r="L156" s="249"/>
      <c r="M156" s="247"/>
      <c r="O156" s="95"/>
      <c r="P156" s="95"/>
      <c r="Q156" s="95"/>
      <c r="R156" s="183"/>
    </row>
    <row r="157" spans="2:18" ht="15.75">
      <c r="B157" s="21" t="s">
        <v>59</v>
      </c>
      <c r="C157" s="6">
        <f>SUM(C153:C156)</f>
        <v>295.17159999999996</v>
      </c>
      <c r="D157" s="6">
        <f>SUM(D153:D156)</f>
        <v>1054.7255</v>
      </c>
      <c r="E157" s="6">
        <f>SUM(E153:E156)</f>
        <v>129.0463</v>
      </c>
      <c r="F157" s="6">
        <f>SUM(F153:F156)</f>
        <v>41.602</v>
      </c>
      <c r="G157" s="7">
        <f>SUM(G153:G156)</f>
        <v>62.2479</v>
      </c>
      <c r="H157" s="31">
        <f>SUM(H153:H156)</f>
        <v>1582.7932999999996</v>
      </c>
      <c r="I157" s="149"/>
      <c r="J157" s="108">
        <f>SUM(J153:J156)</f>
        <v>36744</v>
      </c>
      <c r="K157" s="115">
        <f>J157/(J157+L157)</f>
        <v>0.8798429194004118</v>
      </c>
      <c r="L157" s="123">
        <f>SUM(L153:L156)</f>
        <v>5018</v>
      </c>
      <c r="M157" s="55">
        <f>L157/(L157+J157)</f>
        <v>0.12015708059958814</v>
      </c>
      <c r="O157" s="95"/>
      <c r="P157" s="95"/>
      <c r="Q157" s="95"/>
      <c r="R157" s="183"/>
    </row>
    <row r="158" spans="1:18" ht="51.75" thickBot="1">
      <c r="A158" s="22"/>
      <c r="B158" s="23" t="s">
        <v>60</v>
      </c>
      <c r="C158" s="8">
        <f>C157/$H$157</f>
        <v>0.18648777449335932</v>
      </c>
      <c r="D158" s="8">
        <f>D157/$H$157</f>
        <v>0.6663697022220149</v>
      </c>
      <c r="E158" s="8">
        <f>E157/$H$157</f>
        <v>0.08153073430371485</v>
      </c>
      <c r="F158" s="8">
        <f>F157/$H$157</f>
        <v>0.026283912119163005</v>
      </c>
      <c r="G158" s="9">
        <f>G157/$H$157</f>
        <v>0.039327876861748164</v>
      </c>
      <c r="H158" s="46"/>
      <c r="I158" s="155"/>
      <c r="J158" s="109"/>
      <c r="K158" s="116"/>
      <c r="L158" s="124"/>
      <c r="M158" s="56"/>
      <c r="O158" s="95"/>
      <c r="P158" s="95"/>
      <c r="Q158" s="95"/>
      <c r="R158" s="183"/>
    </row>
    <row r="159" spans="1:18" ht="15.75">
      <c r="A159" s="5" t="s">
        <v>7</v>
      </c>
      <c r="B159" s="199" t="s">
        <v>29</v>
      </c>
      <c r="C159" s="198">
        <v>0</v>
      </c>
      <c r="D159" s="198">
        <v>0</v>
      </c>
      <c r="E159" s="198">
        <v>0</v>
      </c>
      <c r="F159" s="198">
        <v>0</v>
      </c>
      <c r="G159" s="198">
        <v>0</v>
      </c>
      <c r="H159" s="31">
        <f>SUM(C159:G159)</f>
        <v>0</v>
      </c>
      <c r="I159" s="148"/>
      <c r="J159" s="110">
        <v>179</v>
      </c>
      <c r="K159" s="114">
        <f>J159/(J159+L159)</f>
        <v>1</v>
      </c>
      <c r="L159" s="125"/>
      <c r="M159" s="87">
        <f>L159/(L159+J159)</f>
        <v>0</v>
      </c>
      <c r="O159" s="95"/>
      <c r="P159" s="95"/>
      <c r="Q159" s="95"/>
      <c r="R159" s="183"/>
    </row>
    <row r="160" spans="1:18" ht="15">
      <c r="A160" s="227" t="s">
        <v>54</v>
      </c>
      <c r="B160" s="208" t="s">
        <v>14</v>
      </c>
      <c r="C160" s="129">
        <v>69.4611</v>
      </c>
      <c r="D160" s="129">
        <v>313.50230000000005</v>
      </c>
      <c r="E160" s="129">
        <v>30.9936</v>
      </c>
      <c r="F160" s="129">
        <v>0.2687</v>
      </c>
      <c r="G160" s="99">
        <v>0</v>
      </c>
      <c r="H160" s="31">
        <f>SUM(C160:G160)</f>
        <v>414.2257000000001</v>
      </c>
      <c r="I160" s="148"/>
      <c r="J160" s="107">
        <v>7752</v>
      </c>
      <c r="K160" s="114">
        <f>J160/(J160+L160)</f>
        <v>0.6780965710286914</v>
      </c>
      <c r="L160" s="36">
        <v>3680</v>
      </c>
      <c r="M160" s="87">
        <f>L160/(L160+J160)</f>
        <v>0.3219034289713086</v>
      </c>
      <c r="O160" s="93"/>
      <c r="P160" s="93"/>
      <c r="Q160" s="93"/>
      <c r="R160" s="93"/>
    </row>
    <row r="161" spans="2:18" ht="15.75">
      <c r="B161" s="208" t="s">
        <v>15</v>
      </c>
      <c r="C161" s="129">
        <v>17.8509</v>
      </c>
      <c r="D161" s="129">
        <v>562.9232999999997</v>
      </c>
      <c r="E161" s="129">
        <v>0</v>
      </c>
      <c r="F161" s="129">
        <v>0</v>
      </c>
      <c r="G161" s="129">
        <v>0</v>
      </c>
      <c r="H161" s="31">
        <f>SUM(C161:G161)</f>
        <v>580.7741999999997</v>
      </c>
      <c r="I161" s="148"/>
      <c r="J161" s="107">
        <v>12041</v>
      </c>
      <c r="K161" s="114">
        <f>J161/(J161+L161)</f>
        <v>0.8904747818370063</v>
      </c>
      <c r="L161" s="36">
        <v>1481</v>
      </c>
      <c r="M161" s="87">
        <f>L161/(L161+J161)</f>
        <v>0.10952521816299364</v>
      </c>
      <c r="O161" s="95"/>
      <c r="P161" s="95"/>
      <c r="Q161" s="95"/>
      <c r="R161" s="94"/>
    </row>
    <row r="162" spans="2:18" ht="15.75">
      <c r="B162" s="191" t="s">
        <v>16</v>
      </c>
      <c r="C162" s="130">
        <v>169.9393</v>
      </c>
      <c r="D162" s="130">
        <v>213.1134</v>
      </c>
      <c r="E162" s="130">
        <v>49.6774</v>
      </c>
      <c r="F162" s="130">
        <v>6.5121</v>
      </c>
      <c r="G162" s="130">
        <v>0.4668</v>
      </c>
      <c r="H162" s="45">
        <f>SUM(C162:G162)</f>
        <v>439.70899999999995</v>
      </c>
      <c r="I162" s="49"/>
      <c r="J162" s="189">
        <v>8864</v>
      </c>
      <c r="K162" s="241">
        <f>J162/(J162+L162)</f>
        <v>0.7803503829562461</v>
      </c>
      <c r="L162" s="190">
        <v>2495</v>
      </c>
      <c r="M162" s="251">
        <f>L162/(L162+J162)</f>
        <v>0.21964961704375385</v>
      </c>
      <c r="O162" s="95"/>
      <c r="P162" s="95"/>
      <c r="Q162" s="95"/>
      <c r="R162" s="94"/>
    </row>
    <row r="163" spans="2:18" ht="15.75">
      <c r="B163" s="246" t="s">
        <v>59</v>
      </c>
      <c r="C163" s="7">
        <f aca="true" t="shared" si="30" ref="C163:H163">SUM(C160:C162)</f>
        <v>257.2513</v>
      </c>
      <c r="D163" s="7">
        <f t="shared" si="30"/>
        <v>1089.5389999999998</v>
      </c>
      <c r="E163" s="7">
        <f t="shared" si="30"/>
        <v>80.67099999999999</v>
      </c>
      <c r="F163" s="7">
        <f t="shared" si="30"/>
        <v>6.7808</v>
      </c>
      <c r="G163" s="7">
        <f t="shared" si="30"/>
        <v>0.4668</v>
      </c>
      <c r="H163" s="31">
        <f t="shared" si="30"/>
        <v>1434.7088999999996</v>
      </c>
      <c r="I163" s="148"/>
      <c r="J163" s="108">
        <f>SUM(J160:J162)</f>
        <v>28657</v>
      </c>
      <c r="K163" s="115">
        <f>J163/(J163+L163)</f>
        <v>0.7891664142318178</v>
      </c>
      <c r="L163" s="123">
        <f>SUM(L160:L162)</f>
        <v>7656</v>
      </c>
      <c r="M163" s="55">
        <f>L163/(L163+J163)</f>
        <v>0.2108335857681822</v>
      </c>
      <c r="O163" s="95"/>
      <c r="P163" s="95"/>
      <c r="Q163" s="95"/>
      <c r="R163" s="94"/>
    </row>
    <row r="164" spans="1:18" ht="51.75" thickBot="1">
      <c r="A164" s="234"/>
      <c r="B164" s="23" t="s">
        <v>60</v>
      </c>
      <c r="C164" s="8">
        <f>C163/$H$163</f>
        <v>0.17930557202231065</v>
      </c>
      <c r="D164" s="8">
        <f>D163/$H$163</f>
        <v>0.7594146798699025</v>
      </c>
      <c r="E164" s="9">
        <f>E163/$H$163</f>
        <v>0.05622813101668221</v>
      </c>
      <c r="F164" s="9">
        <f>F163/$H$163</f>
        <v>0.004726254921817242</v>
      </c>
      <c r="G164" s="9">
        <f>G163/$H$163</f>
        <v>0.0003253621692874423</v>
      </c>
      <c r="H164" s="46"/>
      <c r="I164" s="250"/>
      <c r="J164" s="109"/>
      <c r="K164" s="116"/>
      <c r="L164" s="124"/>
      <c r="M164" s="56"/>
      <c r="O164" s="95"/>
      <c r="P164" s="95"/>
      <c r="Q164" s="95"/>
      <c r="R164" s="94"/>
    </row>
    <row r="165" spans="1:18" ht="15.75">
      <c r="A165" s="34"/>
      <c r="O165" s="95"/>
      <c r="P165" s="95"/>
      <c r="Q165" s="95"/>
      <c r="R165" s="94"/>
    </row>
    <row r="166" spans="15:18" ht="15.75">
      <c r="O166" s="95"/>
      <c r="P166" s="95"/>
      <c r="Q166" s="95"/>
      <c r="R166" s="94"/>
    </row>
    <row r="167" spans="15:18" ht="15.75">
      <c r="O167" s="95"/>
      <c r="P167" s="95"/>
      <c r="Q167" s="95"/>
      <c r="R167" s="94"/>
    </row>
  </sheetData>
  <mergeCells count="59">
    <mergeCell ref="J130:J132"/>
    <mergeCell ref="K130:K132"/>
    <mergeCell ref="L130:L132"/>
    <mergeCell ref="M130:M132"/>
    <mergeCell ref="J128:J129"/>
    <mergeCell ref="K128:K129"/>
    <mergeCell ref="L128:L129"/>
    <mergeCell ref="M128:M129"/>
    <mergeCell ref="J126:J127"/>
    <mergeCell ref="K126:K127"/>
    <mergeCell ref="L126:L127"/>
    <mergeCell ref="M126:M127"/>
    <mergeCell ref="K111:K113"/>
    <mergeCell ref="J111:J113"/>
    <mergeCell ref="L111:L113"/>
    <mergeCell ref="M111:M113"/>
    <mergeCell ref="J147:J148"/>
    <mergeCell ref="K147:K148"/>
    <mergeCell ref="L147:L148"/>
    <mergeCell ref="M147:M148"/>
    <mergeCell ref="J107:J108"/>
    <mergeCell ref="K107:K108"/>
    <mergeCell ref="L107:L108"/>
    <mergeCell ref="M107:M108"/>
    <mergeCell ref="J109:J110"/>
    <mergeCell ref="K109:K110"/>
    <mergeCell ref="L109:L110"/>
    <mergeCell ref="M109:M110"/>
    <mergeCell ref="J95:J96"/>
    <mergeCell ref="K95:K96"/>
    <mergeCell ref="L95:L96"/>
    <mergeCell ref="M95:M96"/>
    <mergeCell ref="J93:J94"/>
    <mergeCell ref="K93:K94"/>
    <mergeCell ref="L93:L94"/>
    <mergeCell ref="M93:M94"/>
    <mergeCell ref="J91:J92"/>
    <mergeCell ref="K91:K92"/>
    <mergeCell ref="L91:L92"/>
    <mergeCell ref="M91:M92"/>
    <mergeCell ref="J89:J90"/>
    <mergeCell ref="K89:K90"/>
    <mergeCell ref="L89:L90"/>
    <mergeCell ref="M89:M90"/>
    <mergeCell ref="J49:J50"/>
    <mergeCell ref="K49:K50"/>
    <mergeCell ref="L49:L50"/>
    <mergeCell ref="M49:M50"/>
    <mergeCell ref="J45:J46"/>
    <mergeCell ref="K45:K46"/>
    <mergeCell ref="L45:L46"/>
    <mergeCell ref="M45:M46"/>
    <mergeCell ref="C1:G2"/>
    <mergeCell ref="J1:M1"/>
    <mergeCell ref="J2:M2"/>
    <mergeCell ref="B3:B4"/>
    <mergeCell ref="H3:H4"/>
    <mergeCell ref="K3:K4"/>
    <mergeCell ref="M3:M4"/>
  </mergeCells>
  <printOptions/>
  <pageMargins left="0.75" right="0.75" top="1" bottom="1" header="0.5" footer="0.5"/>
  <pageSetup fitToHeight="2" horizontalDpi="600" verticalDpi="600" orientation="portrait" scale="61" r:id="rId1"/>
  <headerFooter alignWithMargins="0">
    <oddFooter>&amp;C&amp;D&amp;R&amp;P of &amp;N</oddFooter>
  </headerFooter>
  <rowBreaks count="3" manualBreakCount="3">
    <brk id="42" max="12" man="1"/>
    <brk id="88" max="12" man="1"/>
    <brk id="1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 Bjorkman</dc:creator>
  <cp:keywords/>
  <dc:description/>
  <cp:lastModifiedBy>Carole  Bjorkman</cp:lastModifiedBy>
  <cp:lastPrinted>2009-04-24T22:44:19Z</cp:lastPrinted>
  <dcterms:created xsi:type="dcterms:W3CDTF">2009-03-18T16:01:19Z</dcterms:created>
  <dcterms:modified xsi:type="dcterms:W3CDTF">2009-04-24T22:45:08Z</dcterms:modified>
  <cp:category/>
  <cp:version/>
  <cp:contentType/>
  <cp:contentStatus/>
</cp:coreProperties>
</file>